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39"/>
  <c r="I42" i="9" l="1"/>
  <c r="L42"/>
  <c r="K7"/>
  <c r="K13"/>
  <c r="K15"/>
  <c r="H42"/>
  <c r="J42"/>
  <c r="BK45" i="8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K40"/>
  <c r="BK36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C53"/>
  <c r="BK52"/>
  <c r="BK38"/>
  <c r="BK41"/>
  <c r="K40" i="9" l="1"/>
  <c r="K38"/>
  <c r="K36"/>
  <c r="K34"/>
  <c r="K32"/>
  <c r="K30"/>
  <c r="K28"/>
  <c r="K26"/>
  <c r="K24"/>
  <c r="K22"/>
  <c r="K20"/>
  <c r="K18"/>
  <c r="K16"/>
  <c r="K14"/>
  <c r="K12"/>
  <c r="K10"/>
  <c r="K8"/>
  <c r="K6"/>
  <c r="K41"/>
  <c r="K39"/>
  <c r="K37"/>
  <c r="K35"/>
  <c r="K33"/>
  <c r="K31"/>
  <c r="K29"/>
  <c r="K27"/>
  <c r="K25"/>
  <c r="K23"/>
  <c r="K21"/>
  <c r="K19"/>
  <c r="K17"/>
  <c r="K11"/>
  <c r="K9"/>
  <c r="D42"/>
  <c r="G42"/>
  <c r="E42"/>
  <c r="F42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32"/>
  <c r="BK33" s="1"/>
  <c r="C33"/>
  <c r="C47" s="1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5"/>
  <c r="BK37"/>
  <c r="BK42"/>
  <c r="BK43"/>
  <c r="BK44"/>
  <c r="N47"/>
  <c r="BK51"/>
  <c r="BK53" s="1"/>
  <c r="BK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H58"/>
  <c r="BI58"/>
  <c r="BJ58"/>
  <c r="BK60"/>
  <c r="BK61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6"/>
  <c r="BK67" s="1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72"/>
  <c r="BK73" s="1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H62" l="1"/>
  <c r="BD62"/>
  <c r="AZ62"/>
  <c r="AV62"/>
  <c r="AR62"/>
  <c r="AN62"/>
  <c r="AJ62"/>
  <c r="AF62"/>
  <c r="AB62"/>
  <c r="X62"/>
  <c r="T62"/>
  <c r="P62"/>
  <c r="BK46"/>
  <c r="K62"/>
  <c r="G62"/>
  <c r="C62"/>
  <c r="K5" i="9"/>
  <c r="K42" s="1"/>
  <c r="G47" i="8"/>
  <c r="E62"/>
  <c r="BJ62"/>
  <c r="BF62"/>
  <c r="BB62"/>
  <c r="AX62"/>
  <c r="AT62"/>
  <c r="AP62"/>
  <c r="AL62"/>
  <c r="AH62"/>
  <c r="AD62"/>
  <c r="Z62"/>
  <c r="V62"/>
  <c r="R62"/>
  <c r="N62"/>
  <c r="BJ47"/>
  <c r="BH47"/>
  <c r="BF47"/>
  <c r="BD47"/>
  <c r="BB47"/>
  <c r="AZ47"/>
  <c r="AX47"/>
  <c r="AV47"/>
  <c r="AT47"/>
  <c r="AR47"/>
  <c r="AP47"/>
  <c r="AN47"/>
  <c r="AL47"/>
  <c r="AJ47"/>
  <c r="AH47"/>
  <c r="AF47"/>
  <c r="AD47"/>
  <c r="AB47"/>
  <c r="Z47"/>
  <c r="X47"/>
  <c r="V47"/>
  <c r="T47"/>
  <c r="R47"/>
  <c r="P47"/>
  <c r="L47"/>
  <c r="J47"/>
  <c r="H47"/>
  <c r="F47"/>
  <c r="R28"/>
  <c r="R69" s="1"/>
  <c r="I62"/>
  <c r="AE28"/>
  <c r="Y28"/>
  <c r="BK58"/>
  <c r="BK62" s="1"/>
  <c r="AL28"/>
  <c r="BI47"/>
  <c r="BG47"/>
  <c r="BE47"/>
  <c r="BC47"/>
  <c r="BA47"/>
  <c r="AY47"/>
  <c r="AW47"/>
  <c r="AU47"/>
  <c r="AS47"/>
  <c r="AQ47"/>
  <c r="AO47"/>
  <c r="AM47"/>
  <c r="AK47"/>
  <c r="AI47"/>
  <c r="AG47"/>
  <c r="AE47"/>
  <c r="AC47"/>
  <c r="AA47"/>
  <c r="Y47"/>
  <c r="W47"/>
  <c r="U47"/>
  <c r="Q47"/>
  <c r="O47"/>
  <c r="M47"/>
  <c r="K47"/>
  <c r="I47"/>
  <c r="E47"/>
  <c r="BB28"/>
  <c r="BJ28"/>
  <c r="AT28"/>
  <c r="H28"/>
  <c r="BH28"/>
  <c r="BF28"/>
  <c r="BD28"/>
  <c r="AZ28"/>
  <c r="AX28"/>
  <c r="AV28"/>
  <c r="AR28"/>
  <c r="AP28"/>
  <c r="AN28"/>
  <c r="AJ28"/>
  <c r="AH28"/>
  <c r="Z28"/>
  <c r="X28"/>
  <c r="AA28"/>
  <c r="W28"/>
  <c r="T28"/>
  <c r="P28"/>
  <c r="N28"/>
  <c r="L28"/>
  <c r="F28"/>
  <c r="J62"/>
  <c r="H62"/>
  <c r="F62"/>
  <c r="D62"/>
  <c r="BI62"/>
  <c r="BG62"/>
  <c r="BE62"/>
  <c r="BC62"/>
  <c r="BA62"/>
  <c r="AY62"/>
  <c r="AW62"/>
  <c r="AU62"/>
  <c r="AS62"/>
  <c r="AQ62"/>
  <c r="AO62"/>
  <c r="AM62"/>
  <c r="AK62"/>
  <c r="AI62"/>
  <c r="AG62"/>
  <c r="AE62"/>
  <c r="AC62"/>
  <c r="AA62"/>
  <c r="Y62"/>
  <c r="W62"/>
  <c r="U62"/>
  <c r="S62"/>
  <c r="Q62"/>
  <c r="O62"/>
  <c r="M62"/>
  <c r="AF28"/>
  <c r="AD28"/>
  <c r="AB28"/>
  <c r="J28"/>
  <c r="D28"/>
  <c r="BI28"/>
  <c r="BG28"/>
  <c r="BE28"/>
  <c r="BC28"/>
  <c r="BA28"/>
  <c r="AY28"/>
  <c r="AW28"/>
  <c r="AU28"/>
  <c r="L62"/>
  <c r="AS28"/>
  <c r="AQ28"/>
  <c r="AO28"/>
  <c r="AM28"/>
  <c r="AK28"/>
  <c r="AI28"/>
  <c r="AG28"/>
  <c r="AC28"/>
  <c r="U28"/>
  <c r="S28"/>
  <c r="Q28"/>
  <c r="O28"/>
  <c r="M28"/>
  <c r="K28"/>
  <c r="G28"/>
  <c r="E28"/>
  <c r="C28"/>
  <c r="S47"/>
  <c r="BK47"/>
  <c r="D47"/>
  <c r="V28"/>
  <c r="BK27"/>
  <c r="BK15"/>
  <c r="I28"/>
  <c r="G69" l="1"/>
  <c r="AW69"/>
  <c r="BA69"/>
  <c r="BE69"/>
  <c r="BI69"/>
  <c r="AD69"/>
  <c r="AH69"/>
  <c r="AX69"/>
  <c r="AB69"/>
  <c r="AF69"/>
  <c r="N69"/>
  <c r="BC69"/>
  <c r="T69"/>
  <c r="AJ69"/>
  <c r="AV69"/>
  <c r="AZ69"/>
  <c r="AT69"/>
  <c r="BB69"/>
  <c r="F69"/>
  <c r="BF69"/>
  <c r="U69"/>
  <c r="AG69"/>
  <c r="AK69"/>
  <c r="AO69"/>
  <c r="AS69"/>
  <c r="V69"/>
  <c r="Z69"/>
  <c r="AP69"/>
  <c r="BJ69"/>
  <c r="AL69"/>
  <c r="I69"/>
  <c r="J69"/>
  <c r="P69"/>
  <c r="X69"/>
  <c r="AN69"/>
  <c r="AR69"/>
  <c r="BD69"/>
  <c r="BH69"/>
  <c r="E69"/>
  <c r="K69"/>
  <c r="AC69"/>
  <c r="H69"/>
  <c r="Y69"/>
  <c r="AA69"/>
  <c r="C69"/>
  <c r="M69"/>
  <c r="Q69"/>
  <c r="AY69"/>
  <c r="BG69"/>
  <c r="AE69"/>
  <c r="W69"/>
  <c r="L69"/>
  <c r="AM69"/>
  <c r="D69"/>
  <c r="S69"/>
  <c r="O69"/>
  <c r="AI69"/>
  <c r="AQ69"/>
  <c r="AU69"/>
  <c r="BK28"/>
  <c r="BK69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<sst xmlns="http://schemas.openxmlformats.org/spreadsheetml/2006/main" count="167" uniqueCount="131">
  <si>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</si>
  <si>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</si>
  <si>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</si>
  <si>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</si>
  <si>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</si>
  <si>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</si>
  <si>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</si>
  <si>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</si>
  <si>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</si>
  <si>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</si>
  <si>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</si>
  <si>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</si>
  <si>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</si>
  <si>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</si>
  <si>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</si>
  <si>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</si>
  <si>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</si>
  <si>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</si>
  <si>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</si>
  <si>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</si>
  <si>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</si>
  <si>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</si>
  <si>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</si>
  <si>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</si>
  <si>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</si>
  <si>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</si>
  <si>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</si>
  <si>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</si>
  <si>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</si>
  <si>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</si>
  <si>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</si>
  <si>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</si>
  <si>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</si>
  <si>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</si>
  <si>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</si>
  <si>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</si>
  <si>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</si>
  <si>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</si>
  <si>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</si>
  <si>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</si>
  <si>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</si>
  <si>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</si>
  <si>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</si>
  <si>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</si>
  <si>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</si>
  <si>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</si>
  <si>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</si>
  <si>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</si>
  <si>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</si>
  <si>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</si>
  <si>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</si>
  <si>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</si>
  <si>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</si>
  <si>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</si>
  <si>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</si>
  <si>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</si>
  <si>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</si>
  <si>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</si>
  <si>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</si>
  <si>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</si>
  <si>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</si>
  <si>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</si>
  <si>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</si>
  <si>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</si>
  <si>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</si>
  <si>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</si>
  <si>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</si>
  <si>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</si>
  <si>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</si>
  <si>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</si>
  <si>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</si>
  <si>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</si>
  <si>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</si>
  <si>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</si>
  <si>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</si>
  <si>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</si>
  <si>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</si>
  <si>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</si>
  <si>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</si>
  <si>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</si>
  <si>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</si>
  <si>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</si>
  <si>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</si>
  <si>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</si>
  <si>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</si>
  <si>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</si>
  <si>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</si>
  <si>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</si>
  <si>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</si>
  <si>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</si>
  <si>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</si>
  <si>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</si>
  <si>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</si>
  <si>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</si>
  <si>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</si>
  <si>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</si>
  <si>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</si>
  <si>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</si>
  <si>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</si>
  <si>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</si>
  <si>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</si>
  <si>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</si>
  <si>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</si>
  <si>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</si>
  <si>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</si>
  <si>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</si>
  <si>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</si>
  <si>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</si>
  <si>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</si>
  <si>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</si>
  <si>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</si>
  <si>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</si>
  <si>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</si>
  <si>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</si>
  <si>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</si>
  <si>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</si>
  <si>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</si>
  <si>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</si>
  <si>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</si>
  <si>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</si>
  <si>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</si>
  <si>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</si>
  <si>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</si>
  <si>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</si>
  <si>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</si>
  <si>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</si>
  <si>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</si>
  <si>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</si>
  <si>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</si>
  <si>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29-Feb-2020
(All figures in Rs. Crore)</t>
  </si>
  <si>
    <t>Table showing State wise /Union Territory wise contribution to AAUM of category of schemes as on 29-February-2020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</si>
</sst>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.00_);_(* \(#,##0.00\);_(* &quot;-&quot;??_);_(@_)"/>
  </numFmts>
  <fonts count="15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3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164" fontId="0" fillId="0" borderId="0" xfId="0" applyNumberFormat="1" applyAlignment="1">
      <alignment vertic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C88"/>
  <sheetViews>
    <sheetView showGridLines="0" zoomScale="85" zoomScaleNormal="85" workbookViewId="0">
      <selection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>
      <c r="A1" s="63" t="s">
        <v>75</v>
      </c>
      <c r="B1" s="85" t="s">
        <v>28</v>
      </c>
      <c r="C1" s="73" t="s">
        <v>129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>
      <c r="A2" s="64"/>
      <c r="B2" s="86"/>
      <c r="C2" s="87" t="s">
        <v>27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9"/>
      <c r="W2" s="87" t="s">
        <v>25</v>
      </c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9"/>
      <c r="AQ2" s="87" t="s">
        <v>26</v>
      </c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9"/>
      <c r="BK2" s="79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>
      <c r="A3" s="64"/>
      <c r="B3" s="86"/>
      <c r="C3" s="76" t="s">
        <v>120</v>
      </c>
      <c r="D3" s="77"/>
      <c r="E3" s="77"/>
      <c r="F3" s="77"/>
      <c r="G3" s="77"/>
      <c r="H3" s="77"/>
      <c r="I3" s="77"/>
      <c r="J3" s="77"/>
      <c r="K3" s="77"/>
      <c r="L3" s="78"/>
      <c r="M3" s="76" t="s">
        <v>121</v>
      </c>
      <c r="N3" s="77"/>
      <c r="O3" s="77"/>
      <c r="P3" s="77"/>
      <c r="Q3" s="77"/>
      <c r="R3" s="77"/>
      <c r="S3" s="77"/>
      <c r="T3" s="77"/>
      <c r="U3" s="77"/>
      <c r="V3" s="78"/>
      <c r="W3" s="76" t="s">
        <v>120</v>
      </c>
      <c r="X3" s="77"/>
      <c r="Y3" s="77"/>
      <c r="Z3" s="77"/>
      <c r="AA3" s="77"/>
      <c r="AB3" s="77"/>
      <c r="AC3" s="77"/>
      <c r="AD3" s="77"/>
      <c r="AE3" s="77"/>
      <c r="AF3" s="78"/>
      <c r="AG3" s="76" t="s">
        <v>121</v>
      </c>
      <c r="AH3" s="77"/>
      <c r="AI3" s="77"/>
      <c r="AJ3" s="77"/>
      <c r="AK3" s="77"/>
      <c r="AL3" s="77"/>
      <c r="AM3" s="77"/>
      <c r="AN3" s="77"/>
      <c r="AO3" s="77"/>
      <c r="AP3" s="78"/>
      <c r="AQ3" s="76" t="s">
        <v>120</v>
      </c>
      <c r="AR3" s="77"/>
      <c r="AS3" s="77"/>
      <c r="AT3" s="77"/>
      <c r="AU3" s="77"/>
      <c r="AV3" s="77"/>
      <c r="AW3" s="77"/>
      <c r="AX3" s="77"/>
      <c r="AY3" s="77"/>
      <c r="AZ3" s="78"/>
      <c r="BA3" s="76" t="s">
        <v>121</v>
      </c>
      <c r="BB3" s="77"/>
      <c r="BC3" s="77"/>
      <c r="BD3" s="77"/>
      <c r="BE3" s="77"/>
      <c r="BF3" s="77"/>
      <c r="BG3" s="77"/>
      <c r="BH3" s="77"/>
      <c r="BI3" s="77"/>
      <c r="BJ3" s="78"/>
      <c r="BK3" s="80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>
      <c r="A4" s="64"/>
      <c r="B4" s="86"/>
      <c r="C4" s="82" t="s">
        <v>34</v>
      </c>
      <c r="D4" s="83"/>
      <c r="E4" s="83"/>
      <c r="F4" s="83"/>
      <c r="G4" s="84"/>
      <c r="H4" s="82" t="s">
        <v>35</v>
      </c>
      <c r="I4" s="83"/>
      <c r="J4" s="83"/>
      <c r="K4" s="83"/>
      <c r="L4" s="84"/>
      <c r="M4" s="82" t="s">
        <v>34</v>
      </c>
      <c r="N4" s="83"/>
      <c r="O4" s="83"/>
      <c r="P4" s="83"/>
      <c r="Q4" s="84"/>
      <c r="R4" s="82" t="s">
        <v>35</v>
      </c>
      <c r="S4" s="83"/>
      <c r="T4" s="83"/>
      <c r="U4" s="83"/>
      <c r="V4" s="84"/>
      <c r="W4" s="82" t="s">
        <v>34</v>
      </c>
      <c r="X4" s="83"/>
      <c r="Y4" s="83"/>
      <c r="Z4" s="83"/>
      <c r="AA4" s="84"/>
      <c r="AB4" s="82" t="s">
        <v>35</v>
      </c>
      <c r="AC4" s="83"/>
      <c r="AD4" s="83"/>
      <c r="AE4" s="83"/>
      <c r="AF4" s="84"/>
      <c r="AG4" s="82" t="s">
        <v>34</v>
      </c>
      <c r="AH4" s="83"/>
      <c r="AI4" s="83"/>
      <c r="AJ4" s="83"/>
      <c r="AK4" s="84"/>
      <c r="AL4" s="82" t="s">
        <v>35</v>
      </c>
      <c r="AM4" s="83"/>
      <c r="AN4" s="83"/>
      <c r="AO4" s="83"/>
      <c r="AP4" s="84"/>
      <c r="AQ4" s="82" t="s">
        <v>34</v>
      </c>
      <c r="AR4" s="83"/>
      <c r="AS4" s="83"/>
      <c r="AT4" s="83"/>
      <c r="AU4" s="84"/>
      <c r="AV4" s="82" t="s">
        <v>35</v>
      </c>
      <c r="AW4" s="83"/>
      <c r="AX4" s="83"/>
      <c r="AY4" s="83"/>
      <c r="AZ4" s="84"/>
      <c r="BA4" s="82" t="s">
        <v>34</v>
      </c>
      <c r="BB4" s="83"/>
      <c r="BC4" s="83"/>
      <c r="BD4" s="83"/>
      <c r="BE4" s="84"/>
      <c r="BF4" s="82" t="s">
        <v>35</v>
      </c>
      <c r="BG4" s="83"/>
      <c r="BH4" s="83"/>
      <c r="BI4" s="83"/>
      <c r="BJ4" s="84"/>
      <c r="BK4" s="80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>
      <c r="A5" s="64"/>
      <c r="B5" s="86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1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>
      <c r="A6" s="16" t="s">
        <v>0</v>
      </c>
      <c r="B6" s="19" t="s">
        <v>6</v>
      </c>
      <c r="C6" s="68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9"/>
    </row>
    <row r="7" spans="1:107">
      <c r="A7" s="16" t="s">
        <v>76</v>
      </c>
      <c r="B7" s="19" t="s">
        <v>12</v>
      </c>
      <c r="C7" s="68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9"/>
    </row>
    <row r="8" spans="1:107">
      <c r="A8" s="16"/>
      <c r="B8" s="29" t="s">
        <v>101</v>
      </c>
      <c r="C8" s="35">
        <v>0</v>
      </c>
      <c r="D8" s="35">
        <v>158.48032383717199</v>
      </c>
      <c r="E8" s="35">
        <v>0</v>
      </c>
      <c r="F8" s="35">
        <v>0</v>
      </c>
      <c r="G8" s="35">
        <v>0</v>
      </c>
      <c r="H8" s="35">
        <v>3.802053775289302</v>
      </c>
      <c r="I8" s="35">
        <v>443.70078049413326</v>
      </c>
      <c r="J8" s="35">
        <v>231.21358740744685</v>
      </c>
      <c r="K8" s="35">
        <v>0</v>
      </c>
      <c r="L8" s="35">
        <v>81.782824809954434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2.6400774745632987</v>
      </c>
      <c r="S8" s="35">
        <v>406.13488738627495</v>
      </c>
      <c r="T8" s="35">
        <v>154.92130395517032</v>
      </c>
      <c r="U8" s="35">
        <v>0</v>
      </c>
      <c r="V8" s="35">
        <v>9.6768378327527014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3.3662167731553021</v>
      </c>
      <c r="AC8" s="35">
        <v>84.23574592402862</v>
      </c>
      <c r="AD8" s="35">
        <v>13.836077019723501</v>
      </c>
      <c r="AE8" s="35">
        <v>0</v>
      </c>
      <c r="AF8" s="35">
        <v>99.285280280083356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3.5112696078738965</v>
      </c>
      <c r="AM8" s="35">
        <v>54.454231613204492</v>
      </c>
      <c r="AN8" s="35">
        <v>267.06289214930786</v>
      </c>
      <c r="AO8" s="35">
        <v>0</v>
      </c>
      <c r="AP8" s="35">
        <v>35.756757449439625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5.0991136950780973</v>
      </c>
      <c r="AW8" s="35">
        <v>41.389027180204515</v>
      </c>
      <c r="AX8" s="35">
        <v>1.0094556100689001</v>
      </c>
      <c r="AY8" s="35">
        <v>0</v>
      </c>
      <c r="AZ8" s="35">
        <v>36.619605343681812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1.4517694333661986</v>
      </c>
      <c r="BG8" s="35">
        <v>0.88344377886160008</v>
      </c>
      <c r="BH8" s="35">
        <v>32.896527513585397</v>
      </c>
      <c r="BI8" s="35">
        <v>0</v>
      </c>
      <c r="BJ8" s="35">
        <v>1.9875116334116001</v>
      </c>
      <c r="BK8" s="36">
        <f>SUM(C8:BJ8)</f>
        <v>2175.1976019778313</v>
      </c>
    </row>
    <row r="9" spans="1:107">
      <c r="A9" s="16"/>
      <c r="B9" s="21" t="s">
        <v>85</v>
      </c>
      <c r="C9" s="33">
        <f t="shared" ref="C9:BJ9" si="0">SUM(C8)</f>
        <v>0</v>
      </c>
      <c r="D9" s="33">
        <f t="shared" si="0"/>
        <v>158.48032383717199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3.802053775289302</v>
      </c>
      <c r="I9" s="33">
        <f t="shared" si="0"/>
        <v>443.70078049413326</v>
      </c>
      <c r="J9" s="33">
        <f t="shared" si="0"/>
        <v>231.21358740744685</v>
      </c>
      <c r="K9" s="33">
        <f t="shared" si="0"/>
        <v>0</v>
      </c>
      <c r="L9" s="33">
        <f t="shared" si="0"/>
        <v>81.782824809954434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2.6400774745632987</v>
      </c>
      <c r="S9" s="33">
        <f t="shared" si="0"/>
        <v>406.13488738627495</v>
      </c>
      <c r="T9" s="33">
        <f t="shared" si="0"/>
        <v>154.92130395517032</v>
      </c>
      <c r="U9" s="33">
        <f t="shared" si="0"/>
        <v>0</v>
      </c>
      <c r="V9" s="33">
        <f t="shared" si="0"/>
        <v>9.6768378327527014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3.3662167731553021</v>
      </c>
      <c r="AC9" s="33">
        <f t="shared" si="0"/>
        <v>84.23574592402862</v>
      </c>
      <c r="AD9" s="33">
        <f t="shared" si="0"/>
        <v>13.836077019723501</v>
      </c>
      <c r="AE9" s="33">
        <f t="shared" si="0"/>
        <v>0</v>
      </c>
      <c r="AF9" s="33">
        <f t="shared" si="0"/>
        <v>99.285280280083356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3.5112696078738965</v>
      </c>
      <c r="AM9" s="33">
        <f t="shared" si="0"/>
        <v>54.454231613204492</v>
      </c>
      <c r="AN9" s="33">
        <f t="shared" si="0"/>
        <v>267.06289214930786</v>
      </c>
      <c r="AO9" s="33">
        <f t="shared" si="0"/>
        <v>0</v>
      </c>
      <c r="AP9" s="33">
        <f t="shared" si="0"/>
        <v>35.756757449439625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5.0991136950780973</v>
      </c>
      <c r="AW9" s="33">
        <f>(SUM(AW8))</f>
        <v>41.389027180204515</v>
      </c>
      <c r="AX9" s="33">
        <f t="shared" si="0"/>
        <v>1.0094556100689001</v>
      </c>
      <c r="AY9" s="33">
        <f t="shared" si="0"/>
        <v>0</v>
      </c>
      <c r="AZ9" s="33">
        <f t="shared" si="0"/>
        <v>36.619605343681812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1.4517694333661986</v>
      </c>
      <c r="BG9" s="33">
        <f t="shared" si="0"/>
        <v>0.88344377886160008</v>
      </c>
      <c r="BH9" s="33">
        <f t="shared" si="0"/>
        <v>32.896527513585397</v>
      </c>
      <c r="BI9" s="33">
        <f t="shared" si="0"/>
        <v>0</v>
      </c>
      <c r="BJ9" s="33">
        <f t="shared" si="0"/>
        <v>1.9875116334116001</v>
      </c>
      <c r="BK9" s="31">
        <f>SUM(BK8)</f>
        <v>2175.1976019778313</v>
      </c>
    </row>
    <row r="10" spans="1:107">
      <c r="A10" s="16" t="s">
        <v>77</v>
      </c>
      <c r="B10" s="20" t="s">
        <v>3</v>
      </c>
      <c r="C10" s="68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9"/>
    </row>
    <row r="11" spans="1:107">
      <c r="A11" s="16"/>
      <c r="B11" s="29" t="s">
        <v>102</v>
      </c>
      <c r="C11" s="35">
        <v>0</v>
      </c>
      <c r="D11" s="35">
        <v>0.70203677096549999</v>
      </c>
      <c r="E11" s="35">
        <v>0</v>
      </c>
      <c r="F11" s="35">
        <v>0</v>
      </c>
      <c r="G11" s="35">
        <v>0</v>
      </c>
      <c r="H11" s="35">
        <v>0.14834001230920002</v>
      </c>
      <c r="I11" s="35">
        <v>5.2881768068899999E-2</v>
      </c>
      <c r="J11" s="35">
        <v>9.16189223793E-2</v>
      </c>
      <c r="K11" s="35">
        <v>0</v>
      </c>
      <c r="L11" s="35">
        <v>4.5287083404136004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0.13456243399830001</v>
      </c>
      <c r="S11" s="35">
        <v>6.9316182413000004E-3</v>
      </c>
      <c r="T11" s="35">
        <v>0</v>
      </c>
      <c r="U11" s="35">
        <v>0</v>
      </c>
      <c r="V11" s="35">
        <v>0.26575485524120002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0.8706766667507998</v>
      </c>
      <c r="AC11" s="35">
        <v>0.23707343162060002</v>
      </c>
      <c r="AD11" s="35">
        <v>0</v>
      </c>
      <c r="AE11" s="35">
        <v>0</v>
      </c>
      <c r="AF11" s="35">
        <v>1.5357881001367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0.76159342892229964</v>
      </c>
      <c r="AM11" s="35">
        <v>0</v>
      </c>
      <c r="AN11" s="35">
        <v>0.23599176099999999</v>
      </c>
      <c r="AO11" s="35">
        <v>0</v>
      </c>
      <c r="AP11" s="35">
        <v>0.91163264530959998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0.20633487520489999</v>
      </c>
      <c r="AW11" s="35">
        <v>3.1353724928272002</v>
      </c>
      <c r="AX11" s="35">
        <v>6.7146256885515996</v>
      </c>
      <c r="AY11" s="35">
        <v>0</v>
      </c>
      <c r="AZ11" s="35">
        <v>0.48973748634450004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9.9161183481599996E-2</v>
      </c>
      <c r="BG11" s="35">
        <v>4.88156846551E-2</v>
      </c>
      <c r="BH11" s="35">
        <v>0</v>
      </c>
      <c r="BI11" s="35">
        <v>0</v>
      </c>
      <c r="BJ11" s="35">
        <v>0</v>
      </c>
      <c r="BK11" s="36">
        <f>SUM(C11:BJ11)</f>
        <v>21.177638166422199</v>
      </c>
      <c r="BL11" s="37"/>
      <c r="BO11" s="37"/>
    </row>
    <row r="12" spans="1:107">
      <c r="A12" s="16"/>
      <c r="B12" s="21" t="s">
        <v>86</v>
      </c>
      <c r="C12" s="33">
        <f t="shared" ref="C12:BJ12" si="1">SUM(C11)</f>
        <v>0</v>
      </c>
      <c r="D12" s="33">
        <f t="shared" si="1"/>
        <v>0.70203677096549999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0.14834001230920002</v>
      </c>
      <c r="I12" s="33">
        <f t="shared" si="1"/>
        <v>5.2881768068899999E-2</v>
      </c>
      <c r="J12" s="33">
        <f t="shared" si="1"/>
        <v>9.16189223793E-2</v>
      </c>
      <c r="K12" s="33">
        <f t="shared" si="1"/>
        <v>0</v>
      </c>
      <c r="L12" s="33">
        <f t="shared" si="1"/>
        <v>4.5287083404136004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0.13456243399830001</v>
      </c>
      <c r="S12" s="33">
        <f t="shared" si="1"/>
        <v>6.9316182413000004E-3</v>
      </c>
      <c r="T12" s="33">
        <f t="shared" si="1"/>
        <v>0</v>
      </c>
      <c r="U12" s="33">
        <f t="shared" si="1"/>
        <v>0</v>
      </c>
      <c r="V12" s="33">
        <f t="shared" si="1"/>
        <v>0.26575485524120002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0.8706766667507998</v>
      </c>
      <c r="AC12" s="33">
        <f t="shared" si="1"/>
        <v>0.23707343162060002</v>
      </c>
      <c r="AD12" s="33">
        <f t="shared" si="1"/>
        <v>0</v>
      </c>
      <c r="AE12" s="33">
        <f t="shared" si="1"/>
        <v>0</v>
      </c>
      <c r="AF12" s="33">
        <f t="shared" si="1"/>
        <v>1.5357881001367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0.76159342892229964</v>
      </c>
      <c r="AM12" s="33">
        <f t="shared" si="1"/>
        <v>0</v>
      </c>
      <c r="AN12" s="33">
        <f t="shared" si="1"/>
        <v>0.23599176099999999</v>
      </c>
      <c r="AO12" s="33">
        <f t="shared" si="1"/>
        <v>0</v>
      </c>
      <c r="AP12" s="33">
        <f t="shared" si="1"/>
        <v>0.91163264530959998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0.20633487520489999</v>
      </c>
      <c r="AW12" s="33">
        <f>(SUM(AW11))</f>
        <v>3.1353724928272002</v>
      </c>
      <c r="AX12" s="33">
        <f t="shared" si="1"/>
        <v>6.7146256885515996</v>
      </c>
      <c r="AY12" s="33">
        <f t="shared" si="1"/>
        <v>0</v>
      </c>
      <c r="AZ12" s="33">
        <f t="shared" si="1"/>
        <v>0.48973748634450004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9.9161183481599996E-2</v>
      </c>
      <c r="BG12" s="33">
        <f t="shared" si="1"/>
        <v>4.88156846551E-2</v>
      </c>
      <c r="BH12" s="33">
        <f t="shared" si="1"/>
        <v>0</v>
      </c>
      <c r="BI12" s="33">
        <f t="shared" si="1"/>
        <v>0</v>
      </c>
      <c r="BJ12" s="33">
        <f t="shared" si="1"/>
        <v>0</v>
      </c>
      <c r="BK12" s="34">
        <f>SUM(BK11)</f>
        <v>21.177638166422199</v>
      </c>
    </row>
    <row r="13" spans="1:107">
      <c r="A13" s="16" t="s">
        <v>78</v>
      </c>
      <c r="B13" s="20" t="s">
        <v>10</v>
      </c>
      <c r="C13" s="68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9"/>
    </row>
    <row r="14" spans="1:107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>
      <c r="A16" s="16" t="s">
        <v>79</v>
      </c>
      <c r="B16" s="20" t="s">
        <v>13</v>
      </c>
      <c r="C16" s="68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9"/>
    </row>
    <row r="17" spans="1:67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>
      <c r="A19" s="16" t="s">
        <v>81</v>
      </c>
      <c r="B19" s="28" t="s">
        <v>97</v>
      </c>
      <c r="C19" s="68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9"/>
    </row>
    <row r="20" spans="1:67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>
      <c r="A22" s="16" t="s">
        <v>82</v>
      </c>
      <c r="B22" s="20" t="s">
        <v>14</v>
      </c>
      <c r="C22" s="68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9"/>
    </row>
    <row r="23" spans="1:67">
      <c r="A23" s="16"/>
      <c r="B23" s="29" t="s">
        <v>103</v>
      </c>
      <c r="C23" s="35">
        <v>0</v>
      </c>
      <c r="D23" s="35">
        <v>0.66348484548270004</v>
      </c>
      <c r="E23" s="35">
        <v>0</v>
      </c>
      <c r="F23" s="35">
        <v>0</v>
      </c>
      <c r="G23" s="35">
        <v>0</v>
      </c>
      <c r="H23" s="35">
        <v>0.19616302079100001</v>
      </c>
      <c r="I23" s="35">
        <v>4.7386411689599998E-2</v>
      </c>
      <c r="J23" s="35">
        <v>0.86342721662060007</v>
      </c>
      <c r="K23" s="35">
        <v>0</v>
      </c>
      <c r="L23" s="35">
        <v>3.6191465210682003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0.23894873151570004</v>
      </c>
      <c r="S23" s="35">
        <v>8.0781746205999989E-3</v>
      </c>
      <c r="T23" s="35">
        <v>0</v>
      </c>
      <c r="U23" s="35">
        <v>0</v>
      </c>
      <c r="V23" s="35">
        <v>4.3729925689500002E-2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1.8042294885057</v>
      </c>
      <c r="AC23" s="35">
        <v>3.3656175602063998</v>
      </c>
      <c r="AD23" s="35">
        <v>0</v>
      </c>
      <c r="AE23" s="35">
        <v>0</v>
      </c>
      <c r="AF23" s="35">
        <v>4.4105482392041013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2.0036437103656994</v>
      </c>
      <c r="AM23" s="35">
        <v>7.0188464672063997</v>
      </c>
      <c r="AN23" s="35">
        <v>7.5178597807929997</v>
      </c>
      <c r="AO23" s="35">
        <v>0</v>
      </c>
      <c r="AP23" s="35">
        <v>3.2968428581693994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1.8007649309544007</v>
      </c>
      <c r="AW23" s="35">
        <v>12.475606214516601</v>
      </c>
      <c r="AX23" s="35">
        <v>0</v>
      </c>
      <c r="AY23" s="35">
        <v>0</v>
      </c>
      <c r="AZ23" s="35">
        <v>6.6736914039972008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0.41949815830700016</v>
      </c>
      <c r="BG23" s="35">
        <v>3.9781414000000001E-2</v>
      </c>
      <c r="BH23" s="35">
        <v>1.3282910299655</v>
      </c>
      <c r="BI23" s="35">
        <v>0</v>
      </c>
      <c r="BJ23" s="35">
        <v>0.68246932799930005</v>
      </c>
      <c r="BK23" s="36">
        <f>SUM(C23:BJ23)</f>
        <v>58.518055431668607</v>
      </c>
      <c r="BL23" s="37"/>
      <c r="BN23" s="37"/>
    </row>
    <row r="24" spans="1:67">
      <c r="A24" s="16"/>
      <c r="B24" s="29" t="s">
        <v>115</v>
      </c>
      <c r="C24" s="35">
        <v>0</v>
      </c>
      <c r="D24" s="35">
        <v>0.68927654068959998</v>
      </c>
      <c r="E24" s="35">
        <v>0</v>
      </c>
      <c r="F24" s="35">
        <v>0</v>
      </c>
      <c r="G24" s="35">
        <v>0</v>
      </c>
      <c r="H24" s="35">
        <v>8.6413750102000017E-2</v>
      </c>
      <c r="I24" s="35">
        <v>0.10440929437929999</v>
      </c>
      <c r="J24" s="35">
        <v>0</v>
      </c>
      <c r="K24" s="35">
        <v>0</v>
      </c>
      <c r="L24" s="35">
        <v>6.85999734827E-2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8.1651845929699998E-2</v>
      </c>
      <c r="S24" s="35">
        <v>0</v>
      </c>
      <c r="T24" s="35">
        <v>0.45010810855170003</v>
      </c>
      <c r="U24" s="35">
        <v>0</v>
      </c>
      <c r="V24" s="35">
        <v>9.8738106586199997E-2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2.1584509372951999</v>
      </c>
      <c r="AC24" s="35">
        <v>1.4768407494825002</v>
      </c>
      <c r="AD24" s="35">
        <v>0.31415086217240001</v>
      </c>
      <c r="AE24" s="35">
        <v>0</v>
      </c>
      <c r="AF24" s="35">
        <v>2.7307328699982008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1.3940049977451996</v>
      </c>
      <c r="AM24" s="35">
        <v>0.23893544103430001</v>
      </c>
      <c r="AN24" s="35">
        <v>7.9825913793100001E-2</v>
      </c>
      <c r="AO24" s="35">
        <v>0</v>
      </c>
      <c r="AP24" s="35">
        <v>1.1978232604475001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1.5974741350917996</v>
      </c>
      <c r="AW24" s="35">
        <v>5.5309198779651005</v>
      </c>
      <c r="AX24" s="35">
        <v>1.5700472781379</v>
      </c>
      <c r="AY24" s="35">
        <v>0</v>
      </c>
      <c r="AZ24" s="35">
        <v>2.4358863387912004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0.2576761701343</v>
      </c>
      <c r="BG24" s="35">
        <v>0.2638742248964</v>
      </c>
      <c r="BH24" s="35">
        <v>0</v>
      </c>
      <c r="BI24" s="35">
        <v>0</v>
      </c>
      <c r="BJ24" s="35">
        <v>0.30451142482750004</v>
      </c>
      <c r="BK24" s="36">
        <f>SUM(C24:BJ24)</f>
        <v>23.130352101533799</v>
      </c>
      <c r="BL24" s="37"/>
      <c r="BM24" s="38"/>
      <c r="BN24" s="37"/>
    </row>
    <row r="25" spans="1:67">
      <c r="A25" s="16"/>
      <c r="B25" s="29" t="s">
        <v>104</v>
      </c>
      <c r="C25" s="35">
        <v>0</v>
      </c>
      <c r="D25" s="35">
        <v>8.7673975857241011</v>
      </c>
      <c r="E25" s="35">
        <v>0</v>
      </c>
      <c r="F25" s="35">
        <v>0</v>
      </c>
      <c r="G25" s="35">
        <v>0</v>
      </c>
      <c r="H25" s="35">
        <v>0.16726998272220001</v>
      </c>
      <c r="I25" s="35">
        <v>5.4301493447999997E-3</v>
      </c>
      <c r="J25" s="35">
        <v>9.1264415620600003E-2</v>
      </c>
      <c r="K25" s="35">
        <v>0</v>
      </c>
      <c r="L25" s="35">
        <v>0.84633541427540004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0.14911591899910001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0.35628181930859998</v>
      </c>
      <c r="AC25" s="35">
        <v>3.2929286199999999E-4</v>
      </c>
      <c r="AD25" s="35">
        <v>0</v>
      </c>
      <c r="AE25" s="35">
        <v>0</v>
      </c>
      <c r="AF25" s="35">
        <v>2.9041852138957998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0.18419154093009998</v>
      </c>
      <c r="AM25" s="35">
        <v>6.7378859137800007E-2</v>
      </c>
      <c r="AN25" s="35">
        <v>0.54864352789650006</v>
      </c>
      <c r="AO25" s="35">
        <v>0</v>
      </c>
      <c r="AP25" s="35">
        <v>0.31408253665469998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0.77136891651299999</v>
      </c>
      <c r="AW25" s="35">
        <v>10.5114672646203</v>
      </c>
      <c r="AX25" s="35">
        <v>0</v>
      </c>
      <c r="AY25" s="35">
        <v>0</v>
      </c>
      <c r="AZ25" s="35">
        <v>2.6524350184465999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0.1331336613095</v>
      </c>
      <c r="BG25" s="35">
        <v>0.33784079510340004</v>
      </c>
      <c r="BH25" s="35">
        <v>0</v>
      </c>
      <c r="BI25" s="35">
        <v>0</v>
      </c>
      <c r="BJ25" s="35">
        <v>0.65919381031019997</v>
      </c>
      <c r="BK25" s="36">
        <f>SUM(C25:BJ25)</f>
        <v>29.467345723674701</v>
      </c>
      <c r="BM25" s="37"/>
      <c r="BO25" s="37"/>
    </row>
    <row r="26" spans="1:67">
      <c r="A26" s="16"/>
      <c r="B26" s="29" t="s">
        <v>105</v>
      </c>
      <c r="C26" s="35">
        <v>0</v>
      </c>
      <c r="D26" s="35">
        <v>0.74811498506889995</v>
      </c>
      <c r="E26" s="35">
        <v>0</v>
      </c>
      <c r="F26" s="35">
        <v>0</v>
      </c>
      <c r="G26" s="35">
        <v>0</v>
      </c>
      <c r="H26" s="35">
        <v>0.79393141416409974</v>
      </c>
      <c r="I26" s="35">
        <v>5.6269890262058002</v>
      </c>
      <c r="J26" s="35">
        <v>0.39230537113789998</v>
      </c>
      <c r="K26" s="35">
        <v>0</v>
      </c>
      <c r="L26" s="35">
        <v>10.269808730583103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0.63087697909599982</v>
      </c>
      <c r="S26" s="35">
        <v>0.41364218499989996</v>
      </c>
      <c r="T26" s="35">
        <v>63.209274738689295</v>
      </c>
      <c r="U26" s="35">
        <v>0</v>
      </c>
      <c r="V26" s="35">
        <v>1.5331037217228993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1.3490753249603002</v>
      </c>
      <c r="AC26" s="35">
        <v>16.377744903619</v>
      </c>
      <c r="AD26" s="35">
        <v>0</v>
      </c>
      <c r="AE26" s="35">
        <v>0</v>
      </c>
      <c r="AF26" s="35">
        <v>31.377775412509695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1.5257823395773999</v>
      </c>
      <c r="AM26" s="35">
        <v>2.0764840005512006</v>
      </c>
      <c r="AN26" s="35">
        <v>17.170997742378798</v>
      </c>
      <c r="AO26" s="35">
        <v>0</v>
      </c>
      <c r="AP26" s="35">
        <v>10.909797226290801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2.3058437738441002</v>
      </c>
      <c r="AW26" s="35">
        <v>11.711507419549802</v>
      </c>
      <c r="AX26" s="35">
        <v>15.9706170931724</v>
      </c>
      <c r="AY26" s="35">
        <v>0</v>
      </c>
      <c r="AZ26" s="35">
        <v>13.247664032474006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0.70963817033899979</v>
      </c>
      <c r="BG26" s="35">
        <v>4.1512455590334998</v>
      </c>
      <c r="BH26" s="35">
        <v>4.1108487145171999</v>
      </c>
      <c r="BI26" s="35">
        <v>0</v>
      </c>
      <c r="BJ26" s="35">
        <v>5.0866348017907992</v>
      </c>
      <c r="BK26" s="36">
        <f>SUM(C26:BJ26)</f>
        <v>221.69970366627589</v>
      </c>
      <c r="BL26" s="37"/>
      <c r="BN26" s="37"/>
    </row>
    <row r="27" spans="1:67">
      <c r="A27" s="16"/>
      <c r="B27" s="21" t="s">
        <v>90</v>
      </c>
      <c r="C27" s="33">
        <f>SUM(C23:C26)</f>
        <v>0</v>
      </c>
      <c r="D27" s="33">
        <f t="shared" ref="D27:BJ27" si="7">SUM(D23:D26)</f>
        <v>10.868273956965302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1.2437781677792998</v>
      </c>
      <c r="I27" s="33">
        <f t="shared" si="7"/>
        <v>5.7842148816195005</v>
      </c>
      <c r="J27" s="33">
        <f t="shared" si="7"/>
        <v>1.3469970033791001</v>
      </c>
      <c r="K27" s="33">
        <f t="shared" si="7"/>
        <v>0</v>
      </c>
      <c r="L27" s="33">
        <f t="shared" si="7"/>
        <v>14.803890639409403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1.1005934755404998</v>
      </c>
      <c r="S27" s="33">
        <f t="shared" si="7"/>
        <v>0.42172035962049997</v>
      </c>
      <c r="T27" s="33">
        <f t="shared" si="7"/>
        <v>63.659382847240998</v>
      </c>
      <c r="U27" s="33">
        <f t="shared" si="7"/>
        <v>0</v>
      </c>
      <c r="V27" s="33">
        <f t="shared" si="7"/>
        <v>1.6755717539985993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5.6680375700698002</v>
      </c>
      <c r="AC27" s="33">
        <f t="shared" si="7"/>
        <v>21.220532506169899</v>
      </c>
      <c r="AD27" s="33">
        <f t="shared" si="7"/>
        <v>0.31415086217240001</v>
      </c>
      <c r="AE27" s="33">
        <f t="shared" si="7"/>
        <v>0</v>
      </c>
      <c r="AF27" s="33">
        <f t="shared" si="7"/>
        <v>41.423241735607796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5.1076225886183995</v>
      </c>
      <c r="AM27" s="33">
        <f t="shared" si="7"/>
        <v>9.4016447679296995</v>
      </c>
      <c r="AN27" s="33">
        <f t="shared" si="7"/>
        <v>25.317326964861397</v>
      </c>
      <c r="AO27" s="33">
        <f t="shared" si="7"/>
        <v>0</v>
      </c>
      <c r="AP27" s="33">
        <f t="shared" si="7"/>
        <v>15.718545881562401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6.4754517564033005</v>
      </c>
      <c r="AW27" s="33">
        <f t="shared" si="7"/>
        <v>40.229500776651804</v>
      </c>
      <c r="AX27" s="33">
        <f t="shared" si="7"/>
        <v>17.540664371310299</v>
      </c>
      <c r="AY27" s="33">
        <f t="shared" si="7"/>
        <v>0</v>
      </c>
      <c r="AZ27" s="33">
        <f t="shared" si="7"/>
        <v>25.009676793709005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1.5199461600897999</v>
      </c>
      <c r="BG27" s="33">
        <f t="shared" si="7"/>
        <v>4.7927419930332995</v>
      </c>
      <c r="BH27" s="33">
        <f t="shared" si="7"/>
        <v>5.4391397444827003</v>
      </c>
      <c r="BI27" s="33">
        <f t="shared" si="7"/>
        <v>0</v>
      </c>
      <c r="BJ27" s="33">
        <f t="shared" si="7"/>
        <v>6.7328093649277996</v>
      </c>
      <c r="BK27" s="33">
        <f>SUM(BK23:BK26)</f>
        <v>332.81545692315296</v>
      </c>
    </row>
    <row r="28" spans="1:67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170.0506345651028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5.1941719553778016</v>
      </c>
      <c r="I28" s="33">
        <f t="shared" si="8"/>
        <v>449.53787714382167</v>
      </c>
      <c r="J28" s="33">
        <f t="shared" si="8"/>
        <v>232.65220333320525</v>
      </c>
      <c r="K28" s="33">
        <f t="shared" si="8"/>
        <v>0</v>
      </c>
      <c r="L28" s="33">
        <f t="shared" si="8"/>
        <v>101.11542378977744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3.8752333841020983</v>
      </c>
      <c r="S28" s="33">
        <f t="shared" si="8"/>
        <v>406.56353936413677</v>
      </c>
      <c r="T28" s="33">
        <f t="shared" si="8"/>
        <v>218.58068680241132</v>
      </c>
      <c r="U28" s="33">
        <f t="shared" si="8"/>
        <v>0</v>
      </c>
      <c r="V28" s="33">
        <f t="shared" si="8"/>
        <v>11.618164441992501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9.9049310099759023</v>
      </c>
      <c r="AC28" s="33">
        <f t="shared" si="8"/>
        <v>105.69335186181912</v>
      </c>
      <c r="AD28" s="33">
        <f t="shared" si="8"/>
        <v>14.150227881895901</v>
      </c>
      <c r="AE28" s="33">
        <f t="shared" si="8"/>
        <v>0</v>
      </c>
      <c r="AF28" s="33">
        <f t="shared" si="8"/>
        <v>142.24431011582786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9.3804856254145967</v>
      </c>
      <c r="AM28" s="33">
        <f t="shared" si="9"/>
        <v>63.855876381134195</v>
      </c>
      <c r="AN28" s="33">
        <f t="shared" si="9"/>
        <v>292.61621087516926</v>
      </c>
      <c r="AO28" s="33">
        <f t="shared" si="9"/>
        <v>0</v>
      </c>
      <c r="AP28" s="33">
        <f t="shared" si="9"/>
        <v>52.386935976311626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11.780900326686297</v>
      </c>
      <c r="AW28" s="33">
        <f t="shared" si="9"/>
        <v>84.753900449683528</v>
      </c>
      <c r="AX28" s="33">
        <f t="shared" si="9"/>
        <v>25.2647456699308</v>
      </c>
      <c r="AY28" s="33">
        <f t="shared" si="9"/>
        <v>0</v>
      </c>
      <c r="AZ28" s="33">
        <f t="shared" si="9"/>
        <v>62.119019623735319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3.0708767769375984</v>
      </c>
      <c r="BG28" s="33">
        <f t="shared" si="9"/>
        <v>5.7250014565499994</v>
      </c>
      <c r="BH28" s="33">
        <f t="shared" si="9"/>
        <v>38.335667258068099</v>
      </c>
      <c r="BI28" s="33">
        <f t="shared" si="9"/>
        <v>0</v>
      </c>
      <c r="BJ28" s="33">
        <f t="shared" si="9"/>
        <v>8.7203209983393997</v>
      </c>
      <c r="BK28" s="33">
        <f t="shared" si="9"/>
        <v>2529.1906970674063</v>
      </c>
    </row>
    <row r="29" spans="1:67" ht="3.75" customHeight="1">
      <c r="A29" s="16"/>
      <c r="B29" s="23"/>
      <c r="C29" s="68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9"/>
    </row>
    <row r="30" spans="1:67">
      <c r="A30" s="16" t="s">
        <v>1</v>
      </c>
      <c r="B30" s="19" t="s">
        <v>7</v>
      </c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9"/>
    </row>
    <row r="31" spans="1:67" s="4" customFormat="1">
      <c r="A31" s="16" t="s">
        <v>76</v>
      </c>
      <c r="B31" s="20" t="s">
        <v>2</v>
      </c>
      <c r="C31" s="70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2"/>
    </row>
    <row r="32" spans="1:67" s="43" customFormat="1">
      <c r="A32" s="40"/>
      <c r="B32" s="41" t="s">
        <v>106</v>
      </c>
      <c r="C32" s="35">
        <v>0</v>
      </c>
      <c r="D32" s="35">
        <v>0.78734156955169998</v>
      </c>
      <c r="E32" s="35">
        <v>0</v>
      </c>
      <c r="F32" s="35">
        <v>0</v>
      </c>
      <c r="G32" s="35">
        <v>0</v>
      </c>
      <c r="H32" s="35">
        <v>15.136225899415736</v>
      </c>
      <c r="I32" s="35">
        <v>0.48877148227349987</v>
      </c>
      <c r="J32" s="35">
        <v>0</v>
      </c>
      <c r="K32" s="35">
        <v>0</v>
      </c>
      <c r="L32" s="35">
        <v>2.1666332958939001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10.653926132329305</v>
      </c>
      <c r="S32" s="35">
        <v>0.51674593144680003</v>
      </c>
      <c r="T32" s="35">
        <v>0</v>
      </c>
      <c r="U32" s="35">
        <v>0</v>
      </c>
      <c r="V32" s="35">
        <v>0.67213362589509995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76.911667332411113</v>
      </c>
      <c r="AC32" s="35">
        <v>3.4709599398892008</v>
      </c>
      <c r="AD32" s="35">
        <v>0</v>
      </c>
      <c r="AE32" s="35">
        <v>0</v>
      </c>
      <c r="AF32" s="35">
        <v>20.634002224117808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69.817017648685777</v>
      </c>
      <c r="AM32" s="35">
        <v>2.2546847845117997</v>
      </c>
      <c r="AN32" s="35">
        <v>0</v>
      </c>
      <c r="AO32" s="35">
        <v>0</v>
      </c>
      <c r="AP32" s="35">
        <v>11.195911122985914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229.62561718459347</v>
      </c>
      <c r="AW32" s="35">
        <v>18.269132083236098</v>
      </c>
      <c r="AX32" s="35">
        <v>0</v>
      </c>
      <c r="AY32" s="35">
        <v>0</v>
      </c>
      <c r="AZ32" s="35">
        <v>48.011541589728608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48.015485235967446</v>
      </c>
      <c r="BG32" s="35">
        <v>2.673379381924001</v>
      </c>
      <c r="BH32" s="35">
        <v>0</v>
      </c>
      <c r="BI32" s="35">
        <v>0</v>
      </c>
      <c r="BJ32" s="35">
        <v>4.1845082937885012</v>
      </c>
      <c r="BK32" s="42">
        <f>SUM(C32:BJ32)</f>
        <v>565.48568475864579</v>
      </c>
    </row>
    <row r="33" spans="1:67" s="4" customFormat="1">
      <c r="A33" s="16"/>
      <c r="B33" s="21" t="s">
        <v>85</v>
      </c>
      <c r="C33" s="33">
        <f>SUM(C32)</f>
        <v>0</v>
      </c>
      <c r="D33" s="33">
        <f t="shared" ref="D33:BJ33" si="10">SUM(D32)</f>
        <v>0.78734156955169998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15.136225899415736</v>
      </c>
      <c r="I33" s="33">
        <f t="shared" si="10"/>
        <v>0.48877148227349987</v>
      </c>
      <c r="J33" s="33">
        <f t="shared" si="10"/>
        <v>0</v>
      </c>
      <c r="K33" s="33">
        <f t="shared" si="10"/>
        <v>0</v>
      </c>
      <c r="L33" s="33">
        <f t="shared" si="10"/>
        <v>2.1666332958939001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10.653926132329305</v>
      </c>
      <c r="S33" s="33">
        <f t="shared" si="10"/>
        <v>0.51674593144680003</v>
      </c>
      <c r="T33" s="33">
        <f t="shared" si="10"/>
        <v>0</v>
      </c>
      <c r="U33" s="33">
        <f t="shared" si="10"/>
        <v>0</v>
      </c>
      <c r="V33" s="33">
        <f t="shared" si="10"/>
        <v>0.67213362589509995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76.911667332411113</v>
      </c>
      <c r="AC33" s="33">
        <f t="shared" si="10"/>
        <v>3.4709599398892008</v>
      </c>
      <c r="AD33" s="33">
        <f t="shared" si="10"/>
        <v>0</v>
      </c>
      <c r="AE33" s="33">
        <f t="shared" si="10"/>
        <v>0</v>
      </c>
      <c r="AF33" s="33">
        <f t="shared" si="10"/>
        <v>20.634002224117808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69.817017648685777</v>
      </c>
      <c r="AM33" s="33">
        <f t="shared" si="10"/>
        <v>2.2546847845117997</v>
      </c>
      <c r="AN33" s="33">
        <f t="shared" si="10"/>
        <v>0</v>
      </c>
      <c r="AO33" s="33">
        <f t="shared" si="10"/>
        <v>0</v>
      </c>
      <c r="AP33" s="33">
        <f t="shared" si="10"/>
        <v>11.195911122985914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229.62561718459347</v>
      </c>
      <c r="AW33" s="33">
        <f t="shared" si="10"/>
        <v>18.269132083236098</v>
      </c>
      <c r="AX33" s="33">
        <f t="shared" si="10"/>
        <v>0</v>
      </c>
      <c r="AY33" s="33">
        <f t="shared" si="10"/>
        <v>0</v>
      </c>
      <c r="AZ33" s="33">
        <f t="shared" si="10"/>
        <v>48.011541589728608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48.015485235967446</v>
      </c>
      <c r="BG33" s="33">
        <f t="shared" si="10"/>
        <v>2.673379381924001</v>
      </c>
      <c r="BH33" s="33">
        <f t="shared" si="10"/>
        <v>0</v>
      </c>
      <c r="BI33" s="33">
        <f t="shared" si="10"/>
        <v>0</v>
      </c>
      <c r="BJ33" s="33">
        <f t="shared" si="10"/>
        <v>4.1845082937885012</v>
      </c>
      <c r="BK33" s="33">
        <f>SUM(BK32)</f>
        <v>565.48568475864579</v>
      </c>
    </row>
    <row r="34" spans="1:67">
      <c r="A34" s="16" t="s">
        <v>77</v>
      </c>
      <c r="B34" s="20" t="s">
        <v>15</v>
      </c>
      <c r="C34" s="68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9"/>
    </row>
    <row r="35" spans="1:67">
      <c r="A35" s="16"/>
      <c r="B35" s="29" t="s">
        <v>107</v>
      </c>
      <c r="C35" s="35">
        <v>0</v>
      </c>
      <c r="D35" s="35">
        <v>0.57884231506890005</v>
      </c>
      <c r="E35" s="35">
        <v>0</v>
      </c>
      <c r="F35" s="35">
        <v>0</v>
      </c>
      <c r="G35" s="35">
        <v>0</v>
      </c>
      <c r="H35" s="35">
        <v>1.4023213540255022</v>
      </c>
      <c r="I35" s="35">
        <v>5.7999999999999996E-3</v>
      </c>
      <c r="J35" s="35">
        <v>0</v>
      </c>
      <c r="K35" s="35">
        <v>0</v>
      </c>
      <c r="L35" s="35">
        <v>1.9698242793096001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0.86504145343900163</v>
      </c>
      <c r="S35" s="35">
        <v>0</v>
      </c>
      <c r="T35" s="35">
        <v>0</v>
      </c>
      <c r="U35" s="35">
        <v>0</v>
      </c>
      <c r="V35" s="35">
        <v>0.20407448851710003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24.051900408748836</v>
      </c>
      <c r="AC35" s="35">
        <v>4.314356092066399</v>
      </c>
      <c r="AD35" s="35">
        <v>0</v>
      </c>
      <c r="AE35" s="35">
        <v>0</v>
      </c>
      <c r="AF35" s="35">
        <v>28.615995515597088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24.894033184084989</v>
      </c>
      <c r="AM35" s="35">
        <v>2.6766216064466</v>
      </c>
      <c r="AN35" s="35">
        <v>0</v>
      </c>
      <c r="AO35" s="35">
        <v>0</v>
      </c>
      <c r="AP35" s="35">
        <v>13.796359414537502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6.2147216977251727</v>
      </c>
      <c r="AW35" s="35">
        <v>0.35921987324060001</v>
      </c>
      <c r="AX35" s="35">
        <v>0</v>
      </c>
      <c r="AY35" s="35">
        <v>0</v>
      </c>
      <c r="AZ35" s="35">
        <v>4.6704909340654002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3.849679804358678</v>
      </c>
      <c r="BG35" s="35">
        <v>0.39656519072390006</v>
      </c>
      <c r="BH35" s="35">
        <v>0</v>
      </c>
      <c r="BI35" s="35">
        <v>0</v>
      </c>
      <c r="BJ35" s="35">
        <v>1.5673583940329003</v>
      </c>
      <c r="BK35" s="36">
        <f>SUM(C35:BJ35)</f>
        <v>120.43320600598817</v>
      </c>
      <c r="BM35" s="37"/>
      <c r="BO35" s="37"/>
    </row>
    <row r="36" spans="1:67">
      <c r="A36" s="16"/>
      <c r="B36" s="29" t="s">
        <v>126</v>
      </c>
      <c r="C36" s="35">
        <v>0</v>
      </c>
      <c r="D36" s="35">
        <v>0.77109155537929996</v>
      </c>
      <c r="E36" s="35">
        <v>0</v>
      </c>
      <c r="F36" s="35">
        <v>0</v>
      </c>
      <c r="G36" s="35">
        <v>0</v>
      </c>
      <c r="H36" s="35">
        <v>5.1144635694128997</v>
      </c>
      <c r="I36" s="35">
        <v>1.1937257902409</v>
      </c>
      <c r="J36" s="35">
        <v>0</v>
      </c>
      <c r="K36" s="35">
        <v>0</v>
      </c>
      <c r="L36" s="35">
        <v>3.2638733698594988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2.0348471480113988</v>
      </c>
      <c r="S36" s="35">
        <v>3.8957081103299998E-2</v>
      </c>
      <c r="T36" s="35">
        <v>0</v>
      </c>
      <c r="U36" s="35">
        <v>0</v>
      </c>
      <c r="V36" s="35">
        <v>0.82684624058459988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36.663635887403956</v>
      </c>
      <c r="AC36" s="35">
        <v>1.7035791313429001</v>
      </c>
      <c r="AD36" s="35">
        <v>2.6153281534827002</v>
      </c>
      <c r="AE36" s="35">
        <v>0</v>
      </c>
      <c r="AF36" s="35">
        <v>18.451013516706102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34.824685409957723</v>
      </c>
      <c r="AM36" s="35">
        <v>0.54918110172329992</v>
      </c>
      <c r="AN36" s="35">
        <v>9.9307460620600002E-2</v>
      </c>
      <c r="AO36" s="35">
        <v>0</v>
      </c>
      <c r="AP36" s="35">
        <v>6.4436809118870944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101.31001446396571</v>
      </c>
      <c r="AW36" s="35">
        <v>12.111695471925703</v>
      </c>
      <c r="AX36" s="35">
        <v>0</v>
      </c>
      <c r="AY36" s="35">
        <v>0</v>
      </c>
      <c r="AZ36" s="35">
        <v>59.988380544555923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19.561282693872222</v>
      </c>
      <c r="BG36" s="35">
        <v>1.882448333413</v>
      </c>
      <c r="BH36" s="35">
        <v>0</v>
      </c>
      <c r="BI36" s="35">
        <v>0</v>
      </c>
      <c r="BJ36" s="35">
        <v>4.5116894506512013</v>
      </c>
      <c r="BK36" s="36">
        <f>SUM(C36:BJ36)</f>
        <v>313.95972728610002</v>
      </c>
      <c r="BM36" s="37"/>
      <c r="BO36" s="37"/>
    </row>
    <row r="37" spans="1:67">
      <c r="A37" s="16"/>
      <c r="B37" s="29" t="s">
        <v>117</v>
      </c>
      <c r="C37" s="35">
        <v>0</v>
      </c>
      <c r="D37" s="35">
        <v>0.57113143368960007</v>
      </c>
      <c r="E37" s="35">
        <v>0</v>
      </c>
      <c r="F37" s="35">
        <v>0</v>
      </c>
      <c r="G37" s="35">
        <v>0</v>
      </c>
      <c r="H37" s="35">
        <v>0.30732240133809985</v>
      </c>
      <c r="I37" s="35">
        <v>0</v>
      </c>
      <c r="J37" s="35">
        <v>0</v>
      </c>
      <c r="K37" s="35">
        <v>0</v>
      </c>
      <c r="L37" s="35">
        <v>0.49274086920619997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0.23501828368460001</v>
      </c>
      <c r="S37" s="35">
        <v>3.5770447482700002E-2</v>
      </c>
      <c r="T37" s="35">
        <v>0</v>
      </c>
      <c r="U37" s="35">
        <v>0</v>
      </c>
      <c r="V37" s="35">
        <v>0.25457076534459999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19.462743084015504</v>
      </c>
      <c r="AC37" s="35">
        <v>3.0074403012376005</v>
      </c>
      <c r="AD37" s="35">
        <v>0</v>
      </c>
      <c r="AE37" s="35">
        <v>0</v>
      </c>
      <c r="AF37" s="35">
        <v>24.957138362732127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20.60931991169624</v>
      </c>
      <c r="AM37" s="35">
        <v>1.4911838129292003</v>
      </c>
      <c r="AN37" s="35">
        <v>0</v>
      </c>
      <c r="AO37" s="35">
        <v>0</v>
      </c>
      <c r="AP37" s="35">
        <v>14.181931261327509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1.4090057000156022</v>
      </c>
      <c r="AW37" s="35">
        <v>0.65122950520650014</v>
      </c>
      <c r="AX37" s="35">
        <v>0</v>
      </c>
      <c r="AY37" s="35">
        <v>0</v>
      </c>
      <c r="AZ37" s="35">
        <v>1.3784829260331002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0.72972343205710144</v>
      </c>
      <c r="BG37" s="35">
        <v>4.3466617241300007E-2</v>
      </c>
      <c r="BH37" s="35">
        <v>0</v>
      </c>
      <c r="BI37" s="35">
        <v>0</v>
      </c>
      <c r="BJ37" s="35">
        <v>0.59802604113710001</v>
      </c>
      <c r="BK37" s="36">
        <f>SUM(C37:BJ37)</f>
        <v>90.416245156374671</v>
      </c>
      <c r="BM37" s="37"/>
      <c r="BO37" s="37"/>
    </row>
    <row r="38" spans="1:67">
      <c r="A38" s="16"/>
      <c r="B38" s="29" t="s">
        <v>124</v>
      </c>
      <c r="C38" s="35">
        <v>0</v>
      </c>
      <c r="D38" s="35">
        <v>0.53734196886200003</v>
      </c>
      <c r="E38" s="35">
        <v>0</v>
      </c>
      <c r="F38" s="35">
        <v>0</v>
      </c>
      <c r="G38" s="35">
        <v>0</v>
      </c>
      <c r="H38" s="35">
        <v>1.8877331910407982</v>
      </c>
      <c r="I38" s="35">
        <v>8.606068965400001E-3</v>
      </c>
      <c r="J38" s="35">
        <v>0</v>
      </c>
      <c r="K38" s="35">
        <v>0</v>
      </c>
      <c r="L38" s="35">
        <v>0.61114249041239999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1.5803221416297006</v>
      </c>
      <c r="S38" s="35">
        <v>1.2957893341376998</v>
      </c>
      <c r="T38" s="35">
        <v>0</v>
      </c>
      <c r="U38" s="35">
        <v>0</v>
      </c>
      <c r="V38" s="35">
        <v>0.30903557530980003</v>
      </c>
      <c r="W38" s="35">
        <v>0</v>
      </c>
      <c r="X38" s="35">
        <v>6.8965517000000007E-6</v>
      </c>
      <c r="Y38" s="35">
        <v>0</v>
      </c>
      <c r="Z38" s="35">
        <v>0</v>
      </c>
      <c r="AA38" s="35">
        <v>0</v>
      </c>
      <c r="AB38" s="35">
        <v>33.12244102887017</v>
      </c>
      <c r="AC38" s="35">
        <v>4.557111497168302</v>
      </c>
      <c r="AD38" s="35">
        <v>0</v>
      </c>
      <c r="AE38" s="35">
        <v>0</v>
      </c>
      <c r="AF38" s="35">
        <v>35.96396870658819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42.255336206783937</v>
      </c>
      <c r="AM38" s="35">
        <v>4.0371475220653998</v>
      </c>
      <c r="AN38" s="35">
        <v>0.1028137931034</v>
      </c>
      <c r="AO38" s="35">
        <v>0</v>
      </c>
      <c r="AP38" s="35">
        <v>24.73490642593746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8.5739663331209837</v>
      </c>
      <c r="AW38" s="35">
        <v>0.75567777275749992</v>
      </c>
      <c r="AX38" s="35">
        <v>0</v>
      </c>
      <c r="AY38" s="35">
        <v>0</v>
      </c>
      <c r="AZ38" s="35">
        <v>6.1927634994100984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4.226377465114914</v>
      </c>
      <c r="BG38" s="35">
        <v>0.53101890496539994</v>
      </c>
      <c r="BH38" s="35">
        <v>0</v>
      </c>
      <c r="BI38" s="35">
        <v>0</v>
      </c>
      <c r="BJ38" s="35">
        <v>2.2503461514466006</v>
      </c>
      <c r="BK38" s="36">
        <f t="shared" ref="BK38:BK41" si="11">SUM(C38:BJ38)</f>
        <v>173.53385297424185</v>
      </c>
      <c r="BM38" s="37"/>
      <c r="BO38" s="37"/>
    </row>
    <row r="39" spans="1:67">
      <c r="A39" s="16"/>
      <c r="B39" s="29" t="s">
        <v>127</v>
      </c>
      <c r="C39" s="35">
        <v>0</v>
      </c>
      <c r="D39" s="35">
        <v>0.40820710265509996</v>
      </c>
      <c r="E39" s="35">
        <v>0</v>
      </c>
      <c r="F39" s="35">
        <v>0</v>
      </c>
      <c r="G39" s="35">
        <v>0</v>
      </c>
      <c r="H39" s="35">
        <v>0.19207531609920006</v>
      </c>
      <c r="I39" s="35">
        <v>5.6865517241000002E-3</v>
      </c>
      <c r="J39" s="35">
        <v>0</v>
      </c>
      <c r="K39" s="35">
        <v>0</v>
      </c>
      <c r="L39" s="35">
        <v>3.8090522862000001E-2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0.2358381760648002</v>
      </c>
      <c r="S39" s="35">
        <v>6.4326987584999995E-3</v>
      </c>
      <c r="T39" s="35">
        <v>0</v>
      </c>
      <c r="U39" s="35">
        <v>0</v>
      </c>
      <c r="V39" s="35">
        <v>8.9847517241299996E-2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6.0053067520554695</v>
      </c>
      <c r="AC39" s="35">
        <v>1.0620017241373998</v>
      </c>
      <c r="AD39" s="35">
        <v>0</v>
      </c>
      <c r="AE39" s="35">
        <v>0</v>
      </c>
      <c r="AF39" s="35">
        <v>7.6189002814425937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6.7872721069308515</v>
      </c>
      <c r="AM39" s="35">
        <v>0.95972879041330006</v>
      </c>
      <c r="AN39" s="35">
        <v>0</v>
      </c>
      <c r="AO39" s="35">
        <v>0</v>
      </c>
      <c r="AP39" s="35">
        <v>4.5931280625131983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1.2011722626397012</v>
      </c>
      <c r="AW39" s="35">
        <v>4.1427329792799998E-2</v>
      </c>
      <c r="AX39" s="35">
        <v>0</v>
      </c>
      <c r="AY39" s="35">
        <v>0</v>
      </c>
      <c r="AZ39" s="35">
        <v>1.2485374876886999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0.52659690037190043</v>
      </c>
      <c r="BG39" s="35">
        <v>1.1178965517200001E-2</v>
      </c>
      <c r="BH39" s="35">
        <v>0</v>
      </c>
      <c r="BI39" s="35">
        <v>0</v>
      </c>
      <c r="BJ39" s="35">
        <v>0.22531940134449996</v>
      </c>
      <c r="BK39" s="36">
        <f t="shared" si="11"/>
        <v>31.256747950252613</v>
      </c>
      <c r="BM39" s="37"/>
      <c r="BO39" s="37"/>
    </row>
    <row r="40" spans="1:67">
      <c r="A40" s="16"/>
      <c r="B40" s="29" t="s">
        <v>108</v>
      </c>
      <c r="C40" s="35">
        <v>0</v>
      </c>
      <c r="D40" s="35">
        <v>0.74512942372409996</v>
      </c>
      <c r="E40" s="35">
        <v>0</v>
      </c>
      <c r="F40" s="35">
        <v>0</v>
      </c>
      <c r="G40" s="35">
        <v>0</v>
      </c>
      <c r="H40" s="35">
        <v>6.0242993886399008</v>
      </c>
      <c r="I40" s="35">
        <v>3.4459908901716996</v>
      </c>
      <c r="J40" s="35">
        <v>0</v>
      </c>
      <c r="K40" s="35">
        <v>0</v>
      </c>
      <c r="L40" s="35">
        <v>1.9607840689977996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3.1709872721676984</v>
      </c>
      <c r="S40" s="35">
        <v>3.7469877850688</v>
      </c>
      <c r="T40" s="35">
        <v>0</v>
      </c>
      <c r="U40" s="35">
        <v>0</v>
      </c>
      <c r="V40" s="35">
        <v>1.0775395887571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74.396256226256511</v>
      </c>
      <c r="AC40" s="35">
        <v>7.3008050856527005</v>
      </c>
      <c r="AD40" s="35">
        <v>3.6205541975516997</v>
      </c>
      <c r="AE40" s="35">
        <v>0</v>
      </c>
      <c r="AF40" s="35">
        <v>32.71301695245613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75.204453386480935</v>
      </c>
      <c r="AM40" s="35">
        <v>1.6639502037914999</v>
      </c>
      <c r="AN40" s="35">
        <v>0</v>
      </c>
      <c r="AO40" s="35">
        <v>0</v>
      </c>
      <c r="AP40" s="35">
        <v>15.029163057740996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79.6008684345897</v>
      </c>
      <c r="AW40" s="35">
        <v>6.0775478063052972</v>
      </c>
      <c r="AX40" s="35">
        <v>0</v>
      </c>
      <c r="AY40" s="35">
        <v>0</v>
      </c>
      <c r="AZ40" s="35">
        <v>36.969158059459943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18.8255387016025</v>
      </c>
      <c r="BG40" s="35">
        <v>0.34459978648220008</v>
      </c>
      <c r="BH40" s="35">
        <v>0</v>
      </c>
      <c r="BI40" s="35">
        <v>0</v>
      </c>
      <c r="BJ40" s="35">
        <v>3.3758268332377011</v>
      </c>
      <c r="BK40" s="36">
        <f t="shared" ref="BK40" si="12">SUM(C40:BJ40)</f>
        <v>375.29345714913489</v>
      </c>
      <c r="BM40" s="37"/>
      <c r="BO40" s="37"/>
    </row>
    <row r="41" spans="1:67">
      <c r="A41" s="16"/>
      <c r="B41" s="29" t="s">
        <v>125</v>
      </c>
      <c r="C41" s="35">
        <v>0</v>
      </c>
      <c r="D41" s="35">
        <v>0.54503062875859998</v>
      </c>
      <c r="E41" s="35">
        <v>0</v>
      </c>
      <c r="F41" s="35">
        <v>0</v>
      </c>
      <c r="G41" s="35">
        <v>0</v>
      </c>
      <c r="H41" s="35">
        <v>0.54806935699129966</v>
      </c>
      <c r="I41" s="35">
        <v>4.3689655172400005E-2</v>
      </c>
      <c r="J41" s="35">
        <v>0</v>
      </c>
      <c r="K41" s="35">
        <v>0</v>
      </c>
      <c r="L41" s="35">
        <v>0.7272301738614998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0.50465401392339992</v>
      </c>
      <c r="S41" s="35">
        <v>0</v>
      </c>
      <c r="T41" s="35">
        <v>0</v>
      </c>
      <c r="U41" s="35">
        <v>0</v>
      </c>
      <c r="V41" s="35">
        <v>0.33788424165469999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21.988455131936721</v>
      </c>
      <c r="AC41" s="35">
        <v>4.2557730926862982</v>
      </c>
      <c r="AD41" s="35">
        <v>0</v>
      </c>
      <c r="AE41" s="35">
        <v>0</v>
      </c>
      <c r="AF41" s="35">
        <v>29.423830858964386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26.604074594189814</v>
      </c>
      <c r="AM41" s="35">
        <v>4.2703436267557002</v>
      </c>
      <c r="AN41" s="35">
        <v>0</v>
      </c>
      <c r="AO41" s="35">
        <v>0</v>
      </c>
      <c r="AP41" s="35">
        <v>20.793754360731889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3.2133628255480011</v>
      </c>
      <c r="AW41" s="35">
        <v>0.5345778222412001</v>
      </c>
      <c r="AX41" s="35">
        <v>0</v>
      </c>
      <c r="AY41" s="35">
        <v>0</v>
      </c>
      <c r="AZ41" s="35">
        <v>1.3678698182047999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1.4737528664604029</v>
      </c>
      <c r="BG41" s="35">
        <v>0.53813089655150004</v>
      </c>
      <c r="BH41" s="35">
        <v>5.3227586206800001E-2</v>
      </c>
      <c r="BI41" s="35">
        <v>0</v>
      </c>
      <c r="BJ41" s="35">
        <v>0.54358483489559994</v>
      </c>
      <c r="BK41" s="36">
        <f t="shared" si="11"/>
        <v>117.76729638573501</v>
      </c>
      <c r="BM41" s="37"/>
      <c r="BO41" s="37"/>
    </row>
    <row r="42" spans="1:67">
      <c r="A42" s="16"/>
      <c r="B42" s="29" t="s">
        <v>128</v>
      </c>
      <c r="C42" s="35">
        <v>0</v>
      </c>
      <c r="D42" s="35">
        <v>0.59255446924130006</v>
      </c>
      <c r="E42" s="35">
        <v>0</v>
      </c>
      <c r="F42" s="35">
        <v>0</v>
      </c>
      <c r="G42" s="35">
        <v>0</v>
      </c>
      <c r="H42" s="35">
        <v>2.9464474450634994</v>
      </c>
      <c r="I42" s="35">
        <v>5.118216531E-2</v>
      </c>
      <c r="J42" s="35">
        <v>0</v>
      </c>
      <c r="K42" s="35">
        <v>0</v>
      </c>
      <c r="L42" s="35">
        <v>0.71376226279210009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1.9912366798627974</v>
      </c>
      <c r="S42" s="35">
        <v>4.3331121482499999E-2</v>
      </c>
      <c r="T42" s="35">
        <v>0</v>
      </c>
      <c r="U42" s="35">
        <v>0</v>
      </c>
      <c r="V42" s="35">
        <v>0.44106775248220004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47.465831607891545</v>
      </c>
      <c r="AC42" s="35">
        <v>5.2165059113758998</v>
      </c>
      <c r="AD42" s="35">
        <v>0</v>
      </c>
      <c r="AE42" s="35">
        <v>0</v>
      </c>
      <c r="AF42" s="35">
        <v>38.055165775310961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53.386037020804871</v>
      </c>
      <c r="AM42" s="35">
        <v>1.9959333337559995</v>
      </c>
      <c r="AN42" s="35">
        <v>0</v>
      </c>
      <c r="AO42" s="35">
        <v>0</v>
      </c>
      <c r="AP42" s="35">
        <v>18.441667913113999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10.429403834674833</v>
      </c>
      <c r="AW42" s="35">
        <v>2.3639584556539992</v>
      </c>
      <c r="AX42" s="35">
        <v>0</v>
      </c>
      <c r="AY42" s="35">
        <v>0</v>
      </c>
      <c r="AZ42" s="35">
        <v>5.2759531472368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4.8750804197698923</v>
      </c>
      <c r="BG42" s="35">
        <v>0.10355797924080001</v>
      </c>
      <c r="BH42" s="35">
        <v>0.51801266631030007</v>
      </c>
      <c r="BI42" s="35">
        <v>0</v>
      </c>
      <c r="BJ42" s="35">
        <v>1.8567659688937002</v>
      </c>
      <c r="BK42" s="36">
        <f>SUM(C42:BJ42)</f>
        <v>196.76345593026804</v>
      </c>
      <c r="BM42" s="37"/>
      <c r="BO42" s="37"/>
    </row>
    <row r="43" spans="1:67">
      <c r="A43" s="16"/>
      <c r="B43" s="29" t="s">
        <v>109</v>
      </c>
      <c r="C43" s="35">
        <v>0</v>
      </c>
      <c r="D43" s="35">
        <v>2.9162689392068</v>
      </c>
      <c r="E43" s="35">
        <v>0</v>
      </c>
      <c r="F43" s="35">
        <v>0</v>
      </c>
      <c r="G43" s="35">
        <v>0</v>
      </c>
      <c r="H43" s="35">
        <v>3.2974652351420999</v>
      </c>
      <c r="I43" s="35">
        <v>61.733771854792188</v>
      </c>
      <c r="J43" s="35">
        <v>0</v>
      </c>
      <c r="K43" s="35">
        <v>0</v>
      </c>
      <c r="L43" s="35">
        <v>1.8351529550671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1.9505680974192026</v>
      </c>
      <c r="S43" s="35">
        <v>6.6342447040687</v>
      </c>
      <c r="T43" s="35">
        <v>0</v>
      </c>
      <c r="U43" s="35">
        <v>0</v>
      </c>
      <c r="V43" s="35">
        <v>0.25596663196480002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19.606214371686981</v>
      </c>
      <c r="AC43" s="35">
        <v>2.5154072696869996</v>
      </c>
      <c r="AD43" s="35">
        <v>0.51836578913789999</v>
      </c>
      <c r="AE43" s="35">
        <v>0</v>
      </c>
      <c r="AF43" s="35">
        <v>6.978304960996101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16.796679102510122</v>
      </c>
      <c r="AM43" s="35">
        <v>2.1917752446534999</v>
      </c>
      <c r="AN43" s="35">
        <v>0.46963486993100001</v>
      </c>
      <c r="AO43" s="35">
        <v>0</v>
      </c>
      <c r="AP43" s="35">
        <v>2.588069775308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19.906179563875604</v>
      </c>
      <c r="AW43" s="35">
        <v>60.509243028860197</v>
      </c>
      <c r="AX43" s="35">
        <v>0</v>
      </c>
      <c r="AY43" s="35">
        <v>0</v>
      </c>
      <c r="AZ43" s="35">
        <v>5.5583581292384023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6.3752105464314086</v>
      </c>
      <c r="BG43" s="35">
        <v>8.1243477620500007E-2</v>
      </c>
      <c r="BH43" s="35">
        <v>0</v>
      </c>
      <c r="BI43" s="35">
        <v>0</v>
      </c>
      <c r="BJ43" s="35">
        <v>0.72486863493049991</v>
      </c>
      <c r="BK43" s="36">
        <f>SUM(C43:BJ43)</f>
        <v>223.44299318252811</v>
      </c>
      <c r="BM43" s="37"/>
      <c r="BO43" s="37"/>
    </row>
    <row r="44" spans="1:67">
      <c r="A44" s="16"/>
      <c r="B44" s="29" t="s">
        <v>110</v>
      </c>
      <c r="C44" s="35">
        <v>0</v>
      </c>
      <c r="D44" s="35">
        <v>0.76606852272409998</v>
      </c>
      <c r="E44" s="35">
        <v>0</v>
      </c>
      <c r="F44" s="35">
        <v>0</v>
      </c>
      <c r="G44" s="35">
        <v>0</v>
      </c>
      <c r="H44" s="35">
        <v>4.4944790307232054</v>
      </c>
      <c r="I44" s="35">
        <v>8.3151607792899998E-2</v>
      </c>
      <c r="J44" s="35">
        <v>0</v>
      </c>
      <c r="K44" s="35">
        <v>0</v>
      </c>
      <c r="L44" s="35">
        <v>1.6029253379636998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2.6041930946925027</v>
      </c>
      <c r="S44" s="35">
        <v>0</v>
      </c>
      <c r="T44" s="35">
        <v>0</v>
      </c>
      <c r="U44" s="35">
        <v>0</v>
      </c>
      <c r="V44" s="35">
        <v>0.11924281958580001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6.2504898289108963</v>
      </c>
      <c r="AC44" s="35">
        <v>0.18958034072400001</v>
      </c>
      <c r="AD44" s="35">
        <v>0</v>
      </c>
      <c r="AE44" s="35">
        <v>0</v>
      </c>
      <c r="AF44" s="35">
        <v>1.5251165651704999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4.6894784001169967</v>
      </c>
      <c r="AM44" s="35">
        <v>0.15496827093079998</v>
      </c>
      <c r="AN44" s="35">
        <v>0</v>
      </c>
      <c r="AO44" s="35">
        <v>0</v>
      </c>
      <c r="AP44" s="35">
        <v>0.64267701368899999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10.580134230160802</v>
      </c>
      <c r="AW44" s="35">
        <v>3.0498489992752003</v>
      </c>
      <c r="AX44" s="35">
        <v>3.9354203440000003E-4</v>
      </c>
      <c r="AY44" s="35">
        <v>0</v>
      </c>
      <c r="AZ44" s="35">
        <v>8.3829577436875997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2.6921149276632956</v>
      </c>
      <c r="BG44" s="35">
        <v>0.1264394150689</v>
      </c>
      <c r="BH44" s="35">
        <v>0</v>
      </c>
      <c r="BI44" s="35">
        <v>0</v>
      </c>
      <c r="BJ44" s="35">
        <v>0.15108376637900001</v>
      </c>
      <c r="BK44" s="36">
        <f>SUM(C44:BJ44)</f>
        <v>48.1053434572936</v>
      </c>
      <c r="BM44" s="37"/>
      <c r="BO44" s="37"/>
    </row>
    <row r="45" spans="1:67">
      <c r="A45" s="16"/>
      <c r="B45" s="29" t="s">
        <v>118</v>
      </c>
      <c r="C45" s="45">
        <v>0</v>
      </c>
      <c r="D45" s="45">
        <v>0.50301121896550005</v>
      </c>
      <c r="E45" s="45">
        <v>0</v>
      </c>
      <c r="F45" s="45">
        <v>0</v>
      </c>
      <c r="G45" s="45">
        <v>0</v>
      </c>
      <c r="H45" s="45">
        <v>2.4244526598530967</v>
      </c>
      <c r="I45" s="45">
        <v>2.1283959723900001E-2</v>
      </c>
      <c r="J45" s="45">
        <v>0</v>
      </c>
      <c r="K45" s="45">
        <v>0</v>
      </c>
      <c r="L45" s="45">
        <v>3.0041478546192004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1.9079371537876975</v>
      </c>
      <c r="S45" s="45">
        <v>0.18680304448250001</v>
      </c>
      <c r="T45" s="45">
        <v>0</v>
      </c>
      <c r="U45" s="45">
        <v>0</v>
      </c>
      <c r="V45" s="45">
        <v>0.7046959778613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24.949512418537235</v>
      </c>
      <c r="AC45" s="45">
        <v>2.1671118599276005</v>
      </c>
      <c r="AD45" s="45">
        <v>0</v>
      </c>
      <c r="AE45" s="45">
        <v>0</v>
      </c>
      <c r="AF45" s="45">
        <v>18.037077158557331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34.698063211527582</v>
      </c>
      <c r="AM45" s="45">
        <v>1.5863595011008007</v>
      </c>
      <c r="AN45" s="45">
        <v>0</v>
      </c>
      <c r="AO45" s="45">
        <v>0</v>
      </c>
      <c r="AP45" s="45">
        <v>16.521324905318689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9.8844328438762901</v>
      </c>
      <c r="AW45" s="45">
        <v>0.58423604365390003</v>
      </c>
      <c r="AX45" s="45">
        <v>0</v>
      </c>
      <c r="AY45" s="45">
        <v>0</v>
      </c>
      <c r="AZ45" s="45">
        <v>4.4889716804762019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7.6794279277276578</v>
      </c>
      <c r="BG45" s="45">
        <v>0.21543585399900003</v>
      </c>
      <c r="BH45" s="45">
        <v>0</v>
      </c>
      <c r="BI45" s="45">
        <v>0</v>
      </c>
      <c r="BJ45" s="45">
        <v>1.7324556517563001</v>
      </c>
      <c r="BK45" s="36">
        <f>SUM(C45:BJ45)</f>
        <v>131.29674092575181</v>
      </c>
      <c r="BM45" s="37"/>
      <c r="BO45" s="37"/>
    </row>
    <row r="46" spans="1:67">
      <c r="A46" s="16"/>
      <c r="B46" s="21" t="s">
        <v>86</v>
      </c>
      <c r="C46" s="31">
        <f>SUM(C35:C45)</f>
        <v>0</v>
      </c>
      <c r="D46" s="31">
        <f t="shared" ref="D46:BK46" si="13">SUM(D35:D45)</f>
        <v>8.9346775782753003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28.639128948329599</v>
      </c>
      <c r="I46" s="31">
        <f t="shared" si="13"/>
        <v>66.592888543893494</v>
      </c>
      <c r="J46" s="31">
        <f t="shared" si="13"/>
        <v>0</v>
      </c>
      <c r="K46" s="31">
        <f t="shared" si="13"/>
        <v>0</v>
      </c>
      <c r="L46" s="31">
        <f t="shared" si="13"/>
        <v>16.219674184951099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17.080643514682798</v>
      </c>
      <c r="S46" s="31">
        <f t="shared" si="13"/>
        <v>11.988316216584701</v>
      </c>
      <c r="T46" s="31">
        <f t="shared" si="13"/>
        <v>0</v>
      </c>
      <c r="U46" s="31">
        <f t="shared" si="13"/>
        <v>0</v>
      </c>
      <c r="V46" s="31">
        <f t="shared" si="13"/>
        <v>4.6207715993032998</v>
      </c>
      <c r="W46" s="31">
        <f t="shared" si="13"/>
        <v>0</v>
      </c>
      <c r="X46" s="31">
        <f t="shared" si="13"/>
        <v>6.8965517000000007E-6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313.96278674631378</v>
      </c>
      <c r="AC46" s="31">
        <f t="shared" si="13"/>
        <v>36.289672306006103</v>
      </c>
      <c r="AD46" s="31">
        <f t="shared" si="13"/>
        <v>6.7542481401723</v>
      </c>
      <c r="AE46" s="31">
        <f t="shared" si="13"/>
        <v>0</v>
      </c>
      <c r="AF46" s="31">
        <f t="shared" si="13"/>
        <v>242.3395286545215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340.74943253508411</v>
      </c>
      <c r="AM46" s="31">
        <f t="shared" si="13"/>
        <v>21.577193014566102</v>
      </c>
      <c r="AN46" s="31">
        <f t="shared" si="13"/>
        <v>0.67175612365500004</v>
      </c>
      <c r="AO46" s="31">
        <f t="shared" si="13"/>
        <v>0</v>
      </c>
      <c r="AP46" s="31">
        <f t="shared" si="13"/>
        <v>137.76666310210533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252.32326219019239</v>
      </c>
      <c r="AW46" s="31">
        <f t="shared" si="13"/>
        <v>87.038662108912902</v>
      </c>
      <c r="AX46" s="31">
        <f t="shared" si="13"/>
        <v>3.9354203440000003E-4</v>
      </c>
      <c r="AY46" s="31">
        <f t="shared" si="13"/>
        <v>0</v>
      </c>
      <c r="AZ46" s="31">
        <f t="shared" si="13"/>
        <v>135.52192397005695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70.814785685429982</v>
      </c>
      <c r="BG46" s="31">
        <f t="shared" si="13"/>
        <v>4.2740854208236998</v>
      </c>
      <c r="BH46" s="31">
        <f t="shared" si="13"/>
        <v>0.57124025251710009</v>
      </c>
      <c r="BI46" s="31">
        <f t="shared" si="13"/>
        <v>0</v>
      </c>
      <c r="BJ46" s="31">
        <f t="shared" si="13"/>
        <v>17.537325128705103</v>
      </c>
      <c r="BK46" s="33">
        <f t="shared" si="13"/>
        <v>1822.2690664036691</v>
      </c>
    </row>
    <row r="47" spans="1:67">
      <c r="A47" s="16"/>
      <c r="B47" s="22" t="s">
        <v>84</v>
      </c>
      <c r="C47" s="31">
        <f>C33+C46</f>
        <v>0</v>
      </c>
      <c r="D47" s="31">
        <f t="shared" ref="D47:BJ47" si="14">D33+D46</f>
        <v>9.7220191478269999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43.775354847745334</v>
      </c>
      <c r="I47" s="31">
        <f t="shared" si="14"/>
        <v>67.081660026167</v>
      </c>
      <c r="J47" s="31">
        <f t="shared" si="14"/>
        <v>0</v>
      </c>
      <c r="K47" s="31">
        <f t="shared" si="14"/>
        <v>0</v>
      </c>
      <c r="L47" s="31">
        <f t="shared" si="14"/>
        <v>18.386307480844998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27.734569647012101</v>
      </c>
      <c r="S47" s="31">
        <f t="shared" si="14"/>
        <v>12.505062148031502</v>
      </c>
      <c r="T47" s="31">
        <f t="shared" si="14"/>
        <v>0</v>
      </c>
      <c r="U47" s="31">
        <f t="shared" si="14"/>
        <v>0</v>
      </c>
      <c r="V47" s="31">
        <f t="shared" si="14"/>
        <v>5.2929052251983997</v>
      </c>
      <c r="W47" s="31">
        <f t="shared" si="14"/>
        <v>0</v>
      </c>
      <c r="X47" s="31">
        <f t="shared" si="14"/>
        <v>6.8965517000000007E-6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390.87445407872491</v>
      </c>
      <c r="AC47" s="31">
        <f t="shared" si="14"/>
        <v>39.760632245895302</v>
      </c>
      <c r="AD47" s="31">
        <f t="shared" si="14"/>
        <v>6.7542481401723</v>
      </c>
      <c r="AE47" s="31">
        <f t="shared" si="14"/>
        <v>0</v>
      </c>
      <c r="AF47" s="31">
        <f t="shared" si="14"/>
        <v>262.97353087863928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410.56645018376992</v>
      </c>
      <c r="AM47" s="31">
        <f t="shared" si="14"/>
        <v>23.831877799077901</v>
      </c>
      <c r="AN47" s="31">
        <f t="shared" si="14"/>
        <v>0.67175612365500004</v>
      </c>
      <c r="AO47" s="31">
        <f t="shared" si="14"/>
        <v>0</v>
      </c>
      <c r="AP47" s="31">
        <f t="shared" si="14"/>
        <v>148.96257422509123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481.94887937478586</v>
      </c>
      <c r="AW47" s="31">
        <f t="shared" si="14"/>
        <v>105.307794192149</v>
      </c>
      <c r="AX47" s="31">
        <f t="shared" si="14"/>
        <v>3.9354203440000003E-4</v>
      </c>
      <c r="AY47" s="31">
        <f t="shared" si="14"/>
        <v>0</v>
      </c>
      <c r="AZ47" s="31">
        <f t="shared" si="14"/>
        <v>183.53346555978555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118.83027092139743</v>
      </c>
      <c r="BG47" s="31">
        <f t="shared" si="14"/>
        <v>6.9474648027477013</v>
      </c>
      <c r="BH47" s="31">
        <f t="shared" si="14"/>
        <v>0.57124025251710009</v>
      </c>
      <c r="BI47" s="31">
        <f t="shared" si="14"/>
        <v>0</v>
      </c>
      <c r="BJ47" s="31">
        <f t="shared" si="14"/>
        <v>21.721833422493603</v>
      </c>
      <c r="BK47" s="33">
        <f>BK46+BK33</f>
        <v>2387.7547511623147</v>
      </c>
    </row>
    <row r="48" spans="1:67" ht="3" customHeight="1">
      <c r="A48" s="16"/>
      <c r="B48" s="20"/>
      <c r="C48" s="68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9"/>
    </row>
    <row r="49" spans="1:67">
      <c r="A49" s="16" t="s">
        <v>16</v>
      </c>
      <c r="B49" s="19" t="s">
        <v>8</v>
      </c>
      <c r="C49" s="68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9"/>
    </row>
    <row r="50" spans="1:67">
      <c r="A50" s="16" t="s">
        <v>76</v>
      </c>
      <c r="B50" s="20" t="s">
        <v>17</v>
      </c>
      <c r="C50" s="68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9"/>
    </row>
    <row r="51" spans="1:67">
      <c r="A51" s="16"/>
      <c r="B51" s="21" t="s">
        <v>116</v>
      </c>
      <c r="C51" s="31">
        <v>0</v>
      </c>
      <c r="D51" s="31">
        <v>0.68818833137930002</v>
      </c>
      <c r="E51" s="31">
        <v>0</v>
      </c>
      <c r="F51" s="31">
        <v>0</v>
      </c>
      <c r="G51" s="31">
        <v>0</v>
      </c>
      <c r="H51" s="31">
        <v>0.19978300065390003</v>
      </c>
      <c r="I51" s="31">
        <v>5.7457689650000003E-4</v>
      </c>
      <c r="J51" s="31">
        <v>0</v>
      </c>
      <c r="K51" s="31">
        <v>0</v>
      </c>
      <c r="L51" s="31">
        <v>7.7148320000000005E-3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3.9228345826200002E-2</v>
      </c>
      <c r="S51" s="31">
        <v>0</v>
      </c>
      <c r="T51" s="31">
        <v>0</v>
      </c>
      <c r="U51" s="31">
        <v>0</v>
      </c>
      <c r="V51" s="31">
        <v>2.2608829517200002E-2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0.90333108237139947</v>
      </c>
      <c r="AC51" s="31">
        <v>0.10488316093090001</v>
      </c>
      <c r="AD51" s="31">
        <v>0</v>
      </c>
      <c r="AE51" s="31">
        <v>0</v>
      </c>
      <c r="AF51" s="31">
        <v>1.2176408092747999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0.89468850305810055</v>
      </c>
      <c r="AM51" s="31">
        <v>1.5342000862000001E-2</v>
      </c>
      <c r="AN51" s="31">
        <v>0</v>
      </c>
      <c r="AO51" s="31">
        <v>0</v>
      </c>
      <c r="AP51" s="31">
        <v>0.87673356930919999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1.8072613602673999</v>
      </c>
      <c r="AW51" s="31">
        <v>0.90832501189580017</v>
      </c>
      <c r="AX51" s="31">
        <v>0</v>
      </c>
      <c r="AY51" s="31">
        <v>0</v>
      </c>
      <c r="AZ51" s="31">
        <v>3.1084844042399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0.33905226830669999</v>
      </c>
      <c r="BG51" s="31">
        <v>0.32790155110340002</v>
      </c>
      <c r="BH51" s="31">
        <v>0</v>
      </c>
      <c r="BI51" s="31">
        <v>0</v>
      </c>
      <c r="BJ51" s="31">
        <v>0.56082384882720004</v>
      </c>
      <c r="BK51" s="34">
        <f>SUM(C51:BJ51)</f>
        <v>12.0225654867199</v>
      </c>
    </row>
    <row r="52" spans="1:67">
      <c r="A52" s="16"/>
      <c r="B52" s="21" t="s">
        <v>119</v>
      </c>
      <c r="C52" s="31">
        <v>0</v>
      </c>
      <c r="D52" s="31">
        <v>0.6168768076551</v>
      </c>
      <c r="E52" s="31">
        <v>0</v>
      </c>
      <c r="F52" s="31">
        <v>0</v>
      </c>
      <c r="G52" s="31">
        <v>0</v>
      </c>
      <c r="H52" s="31">
        <v>1.6321271626705018</v>
      </c>
      <c r="I52" s="31">
        <v>9.4868816413700013E-2</v>
      </c>
      <c r="J52" s="31">
        <v>0</v>
      </c>
      <c r="K52" s="31">
        <v>0</v>
      </c>
      <c r="L52" s="31">
        <v>1.1340604406536001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1.4507975111197018</v>
      </c>
      <c r="S52" s="31">
        <v>0.2238839713103</v>
      </c>
      <c r="T52" s="31">
        <v>0</v>
      </c>
      <c r="U52" s="31">
        <v>0</v>
      </c>
      <c r="V52" s="31">
        <v>0.41863178910280002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45.980182363721958</v>
      </c>
      <c r="AC52" s="31">
        <v>3.7826715784097003</v>
      </c>
      <c r="AD52" s="31">
        <v>0.14373016320680002</v>
      </c>
      <c r="AE52" s="31">
        <v>0</v>
      </c>
      <c r="AF52" s="31">
        <v>52.871422795715709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53.78826215529137</v>
      </c>
      <c r="AM52" s="31">
        <v>4.4237605427562992</v>
      </c>
      <c r="AN52" s="31">
        <v>0</v>
      </c>
      <c r="AO52" s="31">
        <v>0</v>
      </c>
      <c r="AP52" s="31">
        <v>29.920735853518099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15.698725986937665</v>
      </c>
      <c r="AW52" s="31">
        <v>2.4021158859644993</v>
      </c>
      <c r="AX52" s="31">
        <v>0</v>
      </c>
      <c r="AY52" s="31">
        <v>0</v>
      </c>
      <c r="AZ52" s="31">
        <v>16.701046765471808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6.1966488368404029</v>
      </c>
      <c r="BG52" s="31">
        <v>0.71407416286159997</v>
      </c>
      <c r="BH52" s="31">
        <v>0</v>
      </c>
      <c r="BI52" s="31">
        <v>0</v>
      </c>
      <c r="BJ52" s="31">
        <v>4.2177147055132007</v>
      </c>
      <c r="BK52" s="34">
        <f>SUM(C52:BJ52)</f>
        <v>242.41233829513479</v>
      </c>
    </row>
    <row r="53" spans="1:67">
      <c r="A53" s="16"/>
      <c r="B53" s="22" t="s">
        <v>83</v>
      </c>
      <c r="C53" s="31">
        <f>SUM(C51:C52)</f>
        <v>0</v>
      </c>
      <c r="D53" s="31">
        <f t="shared" ref="D53:BK53" si="15">SUM(D51:D52)</f>
        <v>1.3050651390343999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1.8319101633244019</v>
      </c>
      <c r="I53" s="31">
        <f t="shared" si="15"/>
        <v>9.544339331020002E-2</v>
      </c>
      <c r="J53" s="31">
        <f t="shared" si="15"/>
        <v>0</v>
      </c>
      <c r="K53" s="31">
        <f t="shared" si="15"/>
        <v>0</v>
      </c>
      <c r="L53" s="31">
        <f t="shared" si="15"/>
        <v>1.1417752726536001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1.4900258569459017</v>
      </c>
      <c r="S53" s="31">
        <f t="shared" si="15"/>
        <v>0.2238839713103</v>
      </c>
      <c r="T53" s="31">
        <f t="shared" si="15"/>
        <v>0</v>
      </c>
      <c r="U53" s="31">
        <f t="shared" si="15"/>
        <v>0</v>
      </c>
      <c r="V53" s="31">
        <f t="shared" si="15"/>
        <v>0.44124061862000002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46.88351344609336</v>
      </c>
      <c r="AC53" s="31">
        <f t="shared" si="15"/>
        <v>3.8875547393406005</v>
      </c>
      <c r="AD53" s="31">
        <f t="shared" si="15"/>
        <v>0.14373016320680002</v>
      </c>
      <c r="AE53" s="31">
        <f t="shared" si="15"/>
        <v>0</v>
      </c>
      <c r="AF53" s="31">
        <f t="shared" si="15"/>
        <v>54.089063604990507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54.682950658349469</v>
      </c>
      <c r="AM53" s="31">
        <f t="shared" si="15"/>
        <v>4.4391025436182989</v>
      </c>
      <c r="AN53" s="31">
        <f t="shared" si="15"/>
        <v>0</v>
      </c>
      <c r="AO53" s="31">
        <f t="shared" si="15"/>
        <v>0</v>
      </c>
      <c r="AP53" s="31">
        <f t="shared" si="15"/>
        <v>30.797469422827298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17.505987347205064</v>
      </c>
      <c r="AW53" s="31">
        <f t="shared" si="15"/>
        <v>3.3104408978602997</v>
      </c>
      <c r="AX53" s="31">
        <f t="shared" si="15"/>
        <v>0</v>
      </c>
      <c r="AY53" s="31">
        <f t="shared" si="15"/>
        <v>0</v>
      </c>
      <c r="AZ53" s="31">
        <f t="shared" si="15"/>
        <v>19.809531169711708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6.535701105147103</v>
      </c>
      <c r="BG53" s="31">
        <f t="shared" si="15"/>
        <v>1.0419757139649999</v>
      </c>
      <c r="BH53" s="31">
        <f t="shared" si="15"/>
        <v>0</v>
      </c>
      <c r="BI53" s="31">
        <f t="shared" si="15"/>
        <v>0</v>
      </c>
      <c r="BJ53" s="31">
        <f t="shared" si="15"/>
        <v>4.7785385543404004</v>
      </c>
      <c r="BK53" s="31">
        <f t="shared" si="15"/>
        <v>254.4349037818547</v>
      </c>
    </row>
    <row r="54" spans="1:67" ht="2.25" customHeight="1">
      <c r="A54" s="16"/>
      <c r="B54" s="20"/>
      <c r="C54" s="68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9"/>
    </row>
    <row r="55" spans="1:67">
      <c r="A55" s="16" t="s">
        <v>4</v>
      </c>
      <c r="B55" s="19" t="s">
        <v>9</v>
      </c>
      <c r="C55" s="68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9"/>
    </row>
    <row r="56" spans="1:67">
      <c r="A56" s="16" t="s">
        <v>76</v>
      </c>
      <c r="B56" s="20" t="s">
        <v>18</v>
      </c>
      <c r="C56" s="68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9"/>
    </row>
    <row r="57" spans="1:67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33.651699999999998</v>
      </c>
      <c r="AR57" s="35">
        <v>0</v>
      </c>
      <c r="AS57" s="35">
        <v>15.7546</v>
      </c>
      <c r="AT57" s="35">
        <v>0</v>
      </c>
      <c r="AU57" s="35">
        <v>10.222099999999999</v>
      </c>
      <c r="AV57" s="35">
        <v>0</v>
      </c>
      <c r="AW57" s="35">
        <v>0</v>
      </c>
      <c r="AX57" s="35">
        <v>0</v>
      </c>
      <c r="AY57" s="35">
        <v>1.8208026665605916</v>
      </c>
      <c r="AZ57" s="35">
        <v>0</v>
      </c>
      <c r="BA57" s="35">
        <v>6.5124999999999993</v>
      </c>
      <c r="BB57" s="35">
        <v>0</v>
      </c>
      <c r="BC57" s="35">
        <v>0</v>
      </c>
      <c r="BD57" s="35">
        <v>2.1044999999999998</v>
      </c>
      <c r="BE57" s="35">
        <v>0</v>
      </c>
      <c r="BF57" s="35">
        <v>0</v>
      </c>
      <c r="BG57" s="35">
        <v>0.20880000000000004</v>
      </c>
      <c r="BH57" s="35">
        <v>0</v>
      </c>
      <c r="BI57" s="35">
        <v>0</v>
      </c>
      <c r="BJ57" s="35">
        <v>0</v>
      </c>
      <c r="BK57" s="34">
        <f>SUM(C57:BJ57)</f>
        <v>70.275002666560582</v>
      </c>
      <c r="BL57" s="38"/>
      <c r="BM57" s="44"/>
      <c r="BN57" s="44"/>
      <c r="BO57" s="44"/>
    </row>
    <row r="58" spans="1:67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33.651699999999998</v>
      </c>
      <c r="AR58" s="31">
        <f t="shared" si="16"/>
        <v>0</v>
      </c>
      <c r="AS58" s="31">
        <f t="shared" si="16"/>
        <v>15.7546</v>
      </c>
      <c r="AT58" s="31">
        <f t="shared" si="16"/>
        <v>0</v>
      </c>
      <c r="AU58" s="31">
        <f t="shared" si="16"/>
        <v>10.222099999999999</v>
      </c>
      <c r="AV58" s="31">
        <f t="shared" si="16"/>
        <v>0</v>
      </c>
      <c r="AW58" s="31">
        <f t="shared" si="16"/>
        <v>0</v>
      </c>
      <c r="AX58" s="31">
        <f t="shared" si="16"/>
        <v>0</v>
      </c>
      <c r="AY58" s="31">
        <f t="shared" si="16"/>
        <v>1.8208026665605916</v>
      </c>
      <c r="AZ58" s="31">
        <f t="shared" si="16"/>
        <v>0</v>
      </c>
      <c r="BA58" s="31">
        <f t="shared" si="16"/>
        <v>6.5124999999999993</v>
      </c>
      <c r="BB58" s="31">
        <f t="shared" si="16"/>
        <v>0</v>
      </c>
      <c r="BC58" s="31">
        <f t="shared" si="16"/>
        <v>0</v>
      </c>
      <c r="BD58" s="31">
        <f t="shared" si="16"/>
        <v>2.1044999999999998</v>
      </c>
      <c r="BE58" s="31">
        <f t="shared" si="16"/>
        <v>0</v>
      </c>
      <c r="BF58" s="31">
        <f t="shared" si="16"/>
        <v>0</v>
      </c>
      <c r="BG58" s="31">
        <f t="shared" si="16"/>
        <v>0.20880000000000004</v>
      </c>
      <c r="BH58" s="31">
        <f t="shared" si="16"/>
        <v>0</v>
      </c>
      <c r="BI58" s="31">
        <f t="shared" si="16"/>
        <v>0</v>
      </c>
      <c r="BJ58" s="31">
        <f t="shared" si="16"/>
        <v>0</v>
      </c>
      <c r="BK58" s="34">
        <f>SUM(BK57)</f>
        <v>70.275002666560582</v>
      </c>
    </row>
    <row r="59" spans="1:67">
      <c r="A59" s="16" t="s">
        <v>77</v>
      </c>
      <c r="B59" s="20" t="s">
        <v>19</v>
      </c>
      <c r="C59" s="68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9"/>
    </row>
    <row r="60" spans="1:67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33.651699999999998</v>
      </c>
      <c r="AR62" s="33">
        <f t="shared" si="18"/>
        <v>0</v>
      </c>
      <c r="AS62" s="33">
        <f t="shared" si="18"/>
        <v>15.7546</v>
      </c>
      <c r="AT62" s="33">
        <f t="shared" si="18"/>
        <v>0</v>
      </c>
      <c r="AU62" s="33">
        <f t="shared" si="18"/>
        <v>10.222099999999999</v>
      </c>
      <c r="AV62" s="33">
        <f t="shared" si="18"/>
        <v>0</v>
      </c>
      <c r="AW62" s="33">
        <f t="shared" si="18"/>
        <v>0</v>
      </c>
      <c r="AX62" s="33">
        <f t="shared" si="18"/>
        <v>0</v>
      </c>
      <c r="AY62" s="33">
        <f t="shared" si="18"/>
        <v>1.8208026665605916</v>
      </c>
      <c r="AZ62" s="33">
        <f t="shared" si="18"/>
        <v>0</v>
      </c>
      <c r="BA62" s="33">
        <f t="shared" si="18"/>
        <v>6.5124999999999993</v>
      </c>
      <c r="BB62" s="33">
        <f t="shared" si="18"/>
        <v>0</v>
      </c>
      <c r="BC62" s="33">
        <f t="shared" si="18"/>
        <v>0</v>
      </c>
      <c r="BD62" s="33">
        <f t="shared" si="18"/>
        <v>2.1044999999999998</v>
      </c>
      <c r="BE62" s="33">
        <f t="shared" si="18"/>
        <v>0</v>
      </c>
      <c r="BF62" s="33">
        <f t="shared" si="18"/>
        <v>0</v>
      </c>
      <c r="BG62" s="33">
        <f t="shared" si="18"/>
        <v>0.20880000000000004</v>
      </c>
      <c r="BH62" s="33">
        <f t="shared" si="18"/>
        <v>0</v>
      </c>
      <c r="BI62" s="33">
        <f t="shared" si="18"/>
        <v>0</v>
      </c>
      <c r="BJ62" s="33">
        <f t="shared" si="18"/>
        <v>0</v>
      </c>
      <c r="BK62" s="33">
        <f>BK61+BK58</f>
        <v>70.275002666560582</v>
      </c>
      <c r="BL62" s="37"/>
      <c r="BM62" s="61"/>
    </row>
    <row r="63" spans="1:67" ht="4.5" customHeight="1">
      <c r="A63" s="16"/>
      <c r="B63" s="20"/>
      <c r="C63" s="68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9"/>
    </row>
    <row r="64" spans="1:67">
      <c r="A64" s="16" t="s">
        <v>20</v>
      </c>
      <c r="B64" s="19" t="s">
        <v>21</v>
      </c>
      <c r="C64" s="68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9"/>
    </row>
    <row r="65" spans="1:65">
      <c r="A65" s="16" t="s">
        <v>76</v>
      </c>
      <c r="B65" s="20" t="s">
        <v>22</v>
      </c>
      <c r="C65" s="68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9"/>
    </row>
    <row r="66" spans="1:65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>
      <c r="A68" s="16"/>
      <c r="B68" s="24"/>
      <c r="C68" s="68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9"/>
    </row>
    <row r="69" spans="1:65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181.07771885196422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50.80143696644754</v>
      </c>
      <c r="I69" s="39">
        <f t="shared" si="20"/>
        <v>516.71498056329892</v>
      </c>
      <c r="J69" s="39">
        <f t="shared" si="20"/>
        <v>232.65220333320525</v>
      </c>
      <c r="K69" s="39">
        <f t="shared" si="20"/>
        <v>0</v>
      </c>
      <c r="L69" s="39">
        <f t="shared" si="20"/>
        <v>120.64350654327603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33.099828888060102</v>
      </c>
      <c r="S69" s="39">
        <f t="shared" si="20"/>
        <v>419.29248548347857</v>
      </c>
      <c r="T69" s="39">
        <f t="shared" si="20"/>
        <v>218.58068680241132</v>
      </c>
      <c r="U69" s="39">
        <f t="shared" si="20"/>
        <v>0</v>
      </c>
      <c r="V69" s="39">
        <f t="shared" si="20"/>
        <v>17.352310285810901</v>
      </c>
      <c r="W69" s="39">
        <f t="shared" si="20"/>
        <v>0</v>
      </c>
      <c r="X69" s="39">
        <f t="shared" si="20"/>
        <v>6.8965517000000007E-6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447.66289853479418</v>
      </c>
      <c r="AC69" s="39">
        <f t="shared" si="20"/>
        <v>149.34153884705503</v>
      </c>
      <c r="AD69" s="39">
        <f t="shared" si="20"/>
        <v>21.048206185275003</v>
      </c>
      <c r="AE69" s="39">
        <f t="shared" si="20"/>
        <v>0</v>
      </c>
      <c r="AF69" s="39">
        <f t="shared" si="20"/>
        <v>459.3069045994576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474.62988646753399</v>
      </c>
      <c r="AM69" s="39">
        <f t="shared" si="20"/>
        <v>92.1268567238304</v>
      </c>
      <c r="AN69" s="39">
        <f t="shared" si="20"/>
        <v>293.28796699882423</v>
      </c>
      <c r="AO69" s="39">
        <f t="shared" si="20"/>
        <v>0</v>
      </c>
      <c r="AP69" s="39">
        <f t="shared" si="20"/>
        <v>232.14697962423017</v>
      </c>
      <c r="AQ69" s="39">
        <f t="shared" si="20"/>
        <v>33.651699999999998</v>
      </c>
      <c r="AR69" s="39">
        <f t="shared" si="20"/>
        <v>0</v>
      </c>
      <c r="AS69" s="39">
        <f t="shared" si="20"/>
        <v>15.7546</v>
      </c>
      <c r="AT69" s="39">
        <f t="shared" si="20"/>
        <v>0</v>
      </c>
      <c r="AU69" s="39">
        <f t="shared" si="20"/>
        <v>10.222099999999999</v>
      </c>
      <c r="AV69" s="39">
        <f t="shared" si="20"/>
        <v>511.23576704867725</v>
      </c>
      <c r="AW69" s="39">
        <f t="shared" si="20"/>
        <v>193.37213553969283</v>
      </c>
      <c r="AX69" s="39">
        <f t="shared" si="20"/>
        <v>25.265139211965199</v>
      </c>
      <c r="AY69" s="39">
        <f t="shared" si="20"/>
        <v>1.8208026665605916</v>
      </c>
      <c r="AZ69" s="39">
        <f t="shared" si="20"/>
        <v>265.46201635323257</v>
      </c>
      <c r="BA69" s="39">
        <f t="shared" si="20"/>
        <v>6.5124999999999993</v>
      </c>
      <c r="BB69" s="39">
        <f t="shared" si="20"/>
        <v>0</v>
      </c>
      <c r="BC69" s="39">
        <f t="shared" si="20"/>
        <v>0</v>
      </c>
      <c r="BD69" s="39">
        <f t="shared" si="20"/>
        <v>2.1044999999999998</v>
      </c>
      <c r="BE69" s="39">
        <f t="shared" si="20"/>
        <v>0</v>
      </c>
      <c r="BF69" s="39">
        <f t="shared" si="20"/>
        <v>128.43684880348212</v>
      </c>
      <c r="BG69" s="39">
        <f t="shared" si="20"/>
        <v>13.9232419732627</v>
      </c>
      <c r="BH69" s="39">
        <f t="shared" si="20"/>
        <v>38.906907510585199</v>
      </c>
      <c r="BI69" s="39">
        <f t="shared" si="20"/>
        <v>0</v>
      </c>
      <c r="BJ69" s="39">
        <f t="shared" si="20"/>
        <v>35.220692975173407</v>
      </c>
      <c r="BK69" s="39">
        <f>BK28+BK47+BK53+BK62+BK67</f>
        <v>5241.6553546781361</v>
      </c>
      <c r="BL69" s="37"/>
      <c r="BM69" s="44"/>
    </row>
    <row r="70" spans="1:65" ht="4.5" customHeight="1">
      <c r="A70" s="16"/>
      <c r="B70" s="25"/>
      <c r="C70" s="65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7"/>
    </row>
    <row r="71" spans="1:65" ht="14.25" customHeight="1">
      <c r="A71" s="16" t="s">
        <v>5</v>
      </c>
      <c r="B71" s="26" t="s">
        <v>24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7"/>
    </row>
    <row r="72" spans="1:65">
      <c r="A72" s="16"/>
      <c r="B72" s="29" t="s">
        <v>112</v>
      </c>
      <c r="C72" s="35">
        <v>0</v>
      </c>
      <c r="D72" s="35">
        <v>0.70562512703440006</v>
      </c>
      <c r="E72" s="35">
        <v>0</v>
      </c>
      <c r="F72" s="35">
        <v>0</v>
      </c>
      <c r="G72" s="35">
        <v>0</v>
      </c>
      <c r="H72" s="35">
        <v>0.69644186564350019</v>
      </c>
      <c r="I72" s="35">
        <v>6.1886213275799996E-2</v>
      </c>
      <c r="J72" s="35">
        <v>0</v>
      </c>
      <c r="K72" s="35">
        <v>0</v>
      </c>
      <c r="L72" s="35">
        <v>1.468884827E-4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0.37776045202530012</v>
      </c>
      <c r="S72" s="35">
        <v>0</v>
      </c>
      <c r="T72" s="35">
        <v>0</v>
      </c>
      <c r="U72" s="35">
        <v>0</v>
      </c>
      <c r="V72" s="35">
        <v>0.1952022753446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12.491501270873423</v>
      </c>
      <c r="AC72" s="35">
        <v>7.32368181718E-2</v>
      </c>
      <c r="AD72" s="35">
        <v>0</v>
      </c>
      <c r="AE72" s="35">
        <v>0</v>
      </c>
      <c r="AF72" s="35">
        <v>2.0412404453423014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9.1582993716184866</v>
      </c>
      <c r="AM72" s="35">
        <v>0.16966377831000001</v>
      </c>
      <c r="AN72" s="35">
        <v>0</v>
      </c>
      <c r="AO72" s="35">
        <v>0</v>
      </c>
      <c r="AP72" s="35">
        <v>0.2245707789652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4.3872208207042984</v>
      </c>
      <c r="AW72" s="35">
        <v>5.7883520896299993E-2</v>
      </c>
      <c r="AX72" s="35">
        <v>0</v>
      </c>
      <c r="AY72" s="35">
        <v>0</v>
      </c>
      <c r="AZ72" s="35">
        <v>1.455332118654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1.5233608307296025</v>
      </c>
      <c r="BG72" s="35">
        <v>5.0922572758000002E-3</v>
      </c>
      <c r="BH72" s="35">
        <v>0</v>
      </c>
      <c r="BI72" s="35">
        <v>0</v>
      </c>
      <c r="BJ72" s="35">
        <v>0</v>
      </c>
      <c r="BK72" s="34">
        <f>SUM(C72:BJ72)</f>
        <v>33.62446483334751</v>
      </c>
      <c r="BL72" s="37"/>
      <c r="BM72" s="44"/>
    </row>
    <row r="73" spans="1:65" ht="13.5" thickBot="1">
      <c r="A73" s="27"/>
      <c r="B73" s="22" t="s">
        <v>83</v>
      </c>
      <c r="C73" s="31">
        <f t="shared" ref="C73:BJ73" si="21">SUM(C72)</f>
        <v>0</v>
      </c>
      <c r="D73" s="31">
        <f t="shared" si="21"/>
        <v>0.70562512703440006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0.69644186564350019</v>
      </c>
      <c r="I73" s="31">
        <f t="shared" si="21"/>
        <v>6.1886213275799996E-2</v>
      </c>
      <c r="J73" s="31">
        <f t="shared" si="21"/>
        <v>0</v>
      </c>
      <c r="K73" s="31">
        <f t="shared" si="21"/>
        <v>0</v>
      </c>
      <c r="L73" s="31">
        <f t="shared" si="21"/>
        <v>1.468884827E-4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0.37776045202530012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0.1952022753446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12.491501270873423</v>
      </c>
      <c r="AC73" s="31">
        <f t="shared" si="21"/>
        <v>7.32368181718E-2</v>
      </c>
      <c r="AD73" s="31">
        <f t="shared" si="21"/>
        <v>0</v>
      </c>
      <c r="AE73" s="31">
        <f t="shared" si="21"/>
        <v>0</v>
      </c>
      <c r="AF73" s="31">
        <f t="shared" si="21"/>
        <v>2.0412404453423014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9.1582993716184866</v>
      </c>
      <c r="AM73" s="31">
        <f t="shared" si="21"/>
        <v>0.16966377831000001</v>
      </c>
      <c r="AN73" s="31">
        <f t="shared" si="21"/>
        <v>0</v>
      </c>
      <c r="AO73" s="31">
        <f t="shared" si="21"/>
        <v>0</v>
      </c>
      <c r="AP73" s="31">
        <f t="shared" si="21"/>
        <v>0.2245707789652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4.3872208207042984</v>
      </c>
      <c r="AW73" s="31">
        <f t="shared" si="21"/>
        <v>5.7883520896299993E-2</v>
      </c>
      <c r="AX73" s="31">
        <f t="shared" si="21"/>
        <v>0</v>
      </c>
      <c r="AY73" s="31">
        <f t="shared" si="21"/>
        <v>0</v>
      </c>
      <c r="AZ73" s="31">
        <f t="shared" si="21"/>
        <v>1.455332118654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1.5233608307296025</v>
      </c>
      <c r="BG73" s="31">
        <f t="shared" si="21"/>
        <v>5.0922572758000002E-3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33.62446483334751</v>
      </c>
    </row>
    <row r="74" spans="1:65" ht="6" customHeight="1">
      <c r="A74" s="4"/>
      <c r="B74" s="18"/>
    </row>
    <row r="75" spans="1:65">
      <c r="A75" s="4"/>
      <c r="B75" s="4" t="s">
        <v>122</v>
      </c>
      <c r="L75" s="17" t="s">
        <v>37</v>
      </c>
      <c r="BK75" s="37"/>
    </row>
    <row r="76" spans="1:65">
      <c r="A76" s="4"/>
      <c r="B76" s="4" t="s">
        <v>123</v>
      </c>
      <c r="L76" s="4" t="s">
        <v>29</v>
      </c>
      <c r="BK76" s="37"/>
    </row>
    <row r="77" spans="1:65">
      <c r="L77" s="4" t="s">
        <v>30</v>
      </c>
      <c r="BK77" s="46"/>
    </row>
    <row r="78" spans="1:65">
      <c r="B78" s="4" t="s">
        <v>32</v>
      </c>
      <c r="L78" s="4" t="s">
        <v>98</v>
      </c>
      <c r="BK78" s="44"/>
    </row>
    <row r="79" spans="1:65">
      <c r="B79" s="4" t="s">
        <v>33</v>
      </c>
      <c r="L79" s="4" t="s">
        <v>100</v>
      </c>
      <c r="BK79" s="44"/>
    </row>
    <row r="80" spans="1:65">
      <c r="B80" s="4"/>
      <c r="L80" s="4" t="s">
        <v>31</v>
      </c>
      <c r="BK80" s="44"/>
    </row>
    <row r="81" spans="2:63">
      <c r="BK81" s="44"/>
    </row>
    <row r="82" spans="2:63">
      <c r="BK82" s="38"/>
    </row>
    <row r="83" spans="2:63">
      <c r="BK83" s="44"/>
    </row>
    <row r="88" spans="2:63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L49"/>
  <sheetViews>
    <sheetView tabSelected="1" topLeftCell="B1" workbookViewId="0">
      <selection activeCell="I1" sqref="I1"/>
    </sheetView>
  </sheetViews>
  <sheetFormatPr defaultRowHeight="12.75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>
      <c r="B2" s="90" t="s">
        <v>130</v>
      </c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2:12" ht="17.25" customHeight="1">
      <c r="B3" s="90" t="s">
        <v>113</v>
      </c>
      <c r="C3" s="91"/>
      <c r="D3" s="91"/>
      <c r="E3" s="91"/>
      <c r="F3" s="91"/>
      <c r="G3" s="91"/>
      <c r="H3" s="91"/>
      <c r="I3" s="91"/>
      <c r="J3" s="91"/>
      <c r="K3" s="91"/>
      <c r="L3" s="92"/>
    </row>
    <row r="4" spans="2:12" ht="30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>
      <c r="B5" s="50">
        <v>1</v>
      </c>
      <c r="C5" s="51" t="s">
        <v>39</v>
      </c>
      <c r="D5" s="52">
        <v>0</v>
      </c>
      <c r="E5" s="52">
        <v>0</v>
      </c>
      <c r="F5" s="52">
        <v>0.25106093482640002</v>
      </c>
      <c r="G5" s="52">
        <v>7.0433492067E-3</v>
      </c>
      <c r="H5" s="52">
        <v>0</v>
      </c>
      <c r="I5" s="52">
        <v>0</v>
      </c>
      <c r="J5" s="53">
        <v>0</v>
      </c>
      <c r="K5" s="53">
        <f>SUM(D5:J5)</f>
        <v>0.25810428403310004</v>
      </c>
      <c r="L5" s="52">
        <v>0</v>
      </c>
    </row>
    <row r="6" spans="2:12">
      <c r="B6" s="50">
        <v>2</v>
      </c>
      <c r="C6" s="54" t="s">
        <v>40</v>
      </c>
      <c r="D6" s="52">
        <v>2.7816364907560995</v>
      </c>
      <c r="E6" s="52">
        <v>11.3177957745153</v>
      </c>
      <c r="F6" s="52">
        <v>27.780387608471525</v>
      </c>
      <c r="G6" s="52">
        <v>2.1182717288737973</v>
      </c>
      <c r="H6" s="52">
        <v>0</v>
      </c>
      <c r="I6" s="52">
        <v>0.4556</v>
      </c>
      <c r="J6" s="53">
        <v>0</v>
      </c>
      <c r="K6" s="53">
        <f t="shared" ref="K6:K41" si="0">SUM(D6:J6)</f>
        <v>44.453691602616722</v>
      </c>
      <c r="L6" s="52">
        <v>0.28296927837260016</v>
      </c>
    </row>
    <row r="7" spans="2:12">
      <c r="B7" s="50">
        <v>3</v>
      </c>
      <c r="C7" s="51" t="s">
        <v>41</v>
      </c>
      <c r="D7" s="52">
        <v>0</v>
      </c>
      <c r="E7" s="52">
        <v>0</v>
      </c>
      <c r="F7" s="52">
        <v>0.60102256703230006</v>
      </c>
      <c r="G7" s="52">
        <v>9.8652151723999989E-3</v>
      </c>
      <c r="H7" s="52">
        <v>0</v>
      </c>
      <c r="I7" s="52">
        <v>4.0000000000000001E-3</v>
      </c>
      <c r="J7" s="53">
        <v>0</v>
      </c>
      <c r="K7" s="53">
        <f t="shared" si="0"/>
        <v>0.61488778220470008</v>
      </c>
      <c r="L7" s="52">
        <v>6.8755778482500002E-2</v>
      </c>
    </row>
    <row r="8" spans="2:12">
      <c r="B8" s="50">
        <v>4</v>
      </c>
      <c r="C8" s="54" t="s">
        <v>42</v>
      </c>
      <c r="D8" s="52">
        <v>5.4417289938604005</v>
      </c>
      <c r="E8" s="52">
        <v>0.5814242057918001</v>
      </c>
      <c r="F8" s="52">
        <v>13.203361020307899</v>
      </c>
      <c r="G8" s="52">
        <v>2.7641757624423007</v>
      </c>
      <c r="H8" s="52">
        <v>0</v>
      </c>
      <c r="I8" s="52">
        <v>0.18420000000000003</v>
      </c>
      <c r="J8" s="53">
        <v>0</v>
      </c>
      <c r="K8" s="53">
        <f t="shared" si="0"/>
        <v>22.174889982402398</v>
      </c>
      <c r="L8" s="52">
        <v>0.46256662292360001</v>
      </c>
    </row>
    <row r="9" spans="2:12">
      <c r="B9" s="50">
        <v>5</v>
      </c>
      <c r="C9" s="54" t="s">
        <v>43</v>
      </c>
      <c r="D9" s="52">
        <v>1.1697702134105998</v>
      </c>
      <c r="E9" s="52">
        <v>1.4084553651338998</v>
      </c>
      <c r="F9" s="52">
        <v>41.47383662864118</v>
      </c>
      <c r="G9" s="52">
        <v>6.4447183915447956</v>
      </c>
      <c r="H9" s="52">
        <v>0</v>
      </c>
      <c r="I9" s="52">
        <v>0.90129999999999999</v>
      </c>
      <c r="J9" s="53">
        <v>0</v>
      </c>
      <c r="K9" s="53">
        <f t="shared" si="0"/>
        <v>51.398080598730473</v>
      </c>
      <c r="L9" s="52">
        <v>0.67575144205819992</v>
      </c>
    </row>
    <row r="10" spans="2:12">
      <c r="B10" s="50">
        <v>6</v>
      </c>
      <c r="C10" s="54" t="s">
        <v>44</v>
      </c>
      <c r="D10" s="52">
        <v>2.5709466076198999</v>
      </c>
      <c r="E10" s="52">
        <v>0.89385907458479996</v>
      </c>
      <c r="F10" s="52">
        <v>17.249389354090692</v>
      </c>
      <c r="G10" s="52">
        <v>1.7721032320998003</v>
      </c>
      <c r="H10" s="52">
        <v>0</v>
      </c>
      <c r="I10" s="52">
        <v>0.24700000000000003</v>
      </c>
      <c r="J10" s="53">
        <v>0</v>
      </c>
      <c r="K10" s="53">
        <f t="shared" si="0"/>
        <v>22.733298268395195</v>
      </c>
      <c r="L10" s="52">
        <v>0.30941694389270008</v>
      </c>
    </row>
    <row r="11" spans="2:12">
      <c r="B11" s="50">
        <v>7</v>
      </c>
      <c r="C11" s="54" t="s">
        <v>45</v>
      </c>
      <c r="D11" s="52">
        <v>50.442162402891874</v>
      </c>
      <c r="E11" s="52">
        <v>9.4962986885779035</v>
      </c>
      <c r="F11" s="52">
        <v>34.184685827077907</v>
      </c>
      <c r="G11" s="52">
        <v>8.009085894377602</v>
      </c>
      <c r="H11" s="52">
        <v>0</v>
      </c>
      <c r="I11" s="52">
        <v>0</v>
      </c>
      <c r="J11" s="53">
        <v>0</v>
      </c>
      <c r="K11" s="53">
        <f t="shared" si="0"/>
        <v>102.1322328129253</v>
      </c>
      <c r="L11" s="52">
        <v>0.42779896309550036</v>
      </c>
    </row>
    <row r="12" spans="2:1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3">
        <v>0</v>
      </c>
      <c r="K12" s="53">
        <f t="shared" si="0"/>
        <v>0</v>
      </c>
      <c r="L12" s="52">
        <v>0</v>
      </c>
    </row>
    <row r="13" spans="2:1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3">
        <v>0</v>
      </c>
      <c r="K13" s="53">
        <f t="shared" si="0"/>
        <v>0</v>
      </c>
      <c r="L13" s="52">
        <v>0</v>
      </c>
    </row>
    <row r="14" spans="2:12">
      <c r="B14" s="50">
        <v>10</v>
      </c>
      <c r="C14" s="54" t="s">
        <v>48</v>
      </c>
      <c r="D14" s="52">
        <v>0.3603395639652</v>
      </c>
      <c r="E14" s="52">
        <v>0.33320615530980002</v>
      </c>
      <c r="F14" s="52">
        <v>9.0558295185460054</v>
      </c>
      <c r="G14" s="52">
        <v>1.4404326114429986</v>
      </c>
      <c r="H14" s="52">
        <v>0</v>
      </c>
      <c r="I14" s="52">
        <v>0.1158</v>
      </c>
      <c r="J14" s="53">
        <v>0</v>
      </c>
      <c r="K14" s="53">
        <f t="shared" si="0"/>
        <v>11.305607849264005</v>
      </c>
      <c r="L14" s="52">
        <v>0.33343044796259996</v>
      </c>
    </row>
    <row r="15" spans="2:12">
      <c r="B15" s="50">
        <v>11</v>
      </c>
      <c r="C15" s="54" t="s">
        <v>49</v>
      </c>
      <c r="D15" s="52">
        <v>165.69115071443667</v>
      </c>
      <c r="E15" s="52">
        <v>15.545384487884609</v>
      </c>
      <c r="F15" s="52">
        <v>105.46444738928136</v>
      </c>
      <c r="G15" s="52">
        <v>13.117413724474584</v>
      </c>
      <c r="H15" s="52">
        <v>0</v>
      </c>
      <c r="I15" s="52">
        <v>0.87119999999999997</v>
      </c>
      <c r="J15" s="53">
        <v>0</v>
      </c>
      <c r="K15" s="53">
        <f t="shared" si="0"/>
        <v>300.6895963160772</v>
      </c>
      <c r="L15" s="52">
        <v>1.8571900233208023</v>
      </c>
    </row>
    <row r="16" spans="2:12">
      <c r="B16" s="50">
        <v>12</v>
      </c>
      <c r="C16" s="54" t="s">
        <v>50</v>
      </c>
      <c r="D16" s="52">
        <v>45.433510997615137</v>
      </c>
      <c r="E16" s="52">
        <v>5.6690310046506998</v>
      </c>
      <c r="F16" s="52">
        <v>50.859603581079661</v>
      </c>
      <c r="G16" s="52">
        <v>5.8487846924907014</v>
      </c>
      <c r="H16" s="52">
        <v>0</v>
      </c>
      <c r="I16" s="52">
        <v>0.60040000000000004</v>
      </c>
      <c r="J16" s="53">
        <v>0</v>
      </c>
      <c r="K16" s="53">
        <f t="shared" si="0"/>
        <v>108.41133027583618</v>
      </c>
      <c r="L16" s="52">
        <v>0.93612413757669932</v>
      </c>
    </row>
    <row r="17" spans="2:12">
      <c r="B17" s="50">
        <v>13</v>
      </c>
      <c r="C17" s="54" t="s">
        <v>51</v>
      </c>
      <c r="D17" s="52">
        <v>4.4984693402061016</v>
      </c>
      <c r="E17" s="52">
        <v>0.4342478589987</v>
      </c>
      <c r="F17" s="52">
        <v>18.946185455132468</v>
      </c>
      <c r="G17" s="52">
        <v>1.2400120937202996</v>
      </c>
      <c r="H17" s="52">
        <v>0</v>
      </c>
      <c r="I17" s="52">
        <v>5.1499999999999997E-2</v>
      </c>
      <c r="J17" s="53">
        <v>0</v>
      </c>
      <c r="K17" s="53">
        <f t="shared" si="0"/>
        <v>25.170414748057571</v>
      </c>
      <c r="L17" s="52">
        <v>0.27303073030590014</v>
      </c>
    </row>
    <row r="18" spans="2:12">
      <c r="B18" s="50">
        <v>14</v>
      </c>
      <c r="C18" s="54" t="s">
        <v>52</v>
      </c>
      <c r="D18" s="52">
        <v>0.20568510582679997</v>
      </c>
      <c r="E18" s="52">
        <v>0.17604479686139998</v>
      </c>
      <c r="F18" s="52">
        <v>9.6687343880524939</v>
      </c>
      <c r="G18" s="52">
        <v>1.2985108526162998</v>
      </c>
      <c r="H18" s="52">
        <v>0</v>
      </c>
      <c r="I18" s="52">
        <v>1.04E-2</v>
      </c>
      <c r="J18" s="53">
        <v>0</v>
      </c>
      <c r="K18" s="53">
        <f t="shared" si="0"/>
        <v>11.359375143356994</v>
      </c>
      <c r="L18" s="52">
        <v>4.7507828964500003E-2</v>
      </c>
    </row>
    <row r="19" spans="2:12">
      <c r="B19" s="50">
        <v>15</v>
      </c>
      <c r="C19" s="54" t="s">
        <v>53</v>
      </c>
      <c r="D19" s="52">
        <v>2.6463598130322996</v>
      </c>
      <c r="E19" s="52">
        <v>0.52844135565149986</v>
      </c>
      <c r="F19" s="52">
        <v>33.072823789960118</v>
      </c>
      <c r="G19" s="52">
        <v>3.6207980065639975</v>
      </c>
      <c r="H19" s="52">
        <v>0</v>
      </c>
      <c r="I19" s="52">
        <v>1.9599999999999999E-2</v>
      </c>
      <c r="J19" s="53">
        <v>0</v>
      </c>
      <c r="K19" s="53">
        <f t="shared" si="0"/>
        <v>39.888022965207909</v>
      </c>
      <c r="L19" s="52">
        <v>0.35398672568220008</v>
      </c>
    </row>
    <row r="20" spans="2:12">
      <c r="B20" s="50">
        <v>16</v>
      </c>
      <c r="C20" s="54" t="s">
        <v>54</v>
      </c>
      <c r="D20" s="52">
        <v>243.08648537298598</v>
      </c>
      <c r="E20" s="52">
        <v>48.6593285691552</v>
      </c>
      <c r="F20" s="52">
        <v>147.1893596306802</v>
      </c>
      <c r="G20" s="52">
        <v>15.259060564317164</v>
      </c>
      <c r="H20" s="52">
        <v>0</v>
      </c>
      <c r="I20" s="52">
        <v>2.4227999999999996</v>
      </c>
      <c r="J20" s="53">
        <v>0</v>
      </c>
      <c r="K20" s="53">
        <f t="shared" si="0"/>
        <v>456.61703413713855</v>
      </c>
      <c r="L20" s="52">
        <v>2.1317372058723003</v>
      </c>
    </row>
    <row r="21" spans="2:12">
      <c r="B21" s="50">
        <v>17</v>
      </c>
      <c r="C21" s="54" t="s">
        <v>55</v>
      </c>
      <c r="D21" s="52">
        <v>440.44755837316984</v>
      </c>
      <c r="E21" s="52">
        <v>15.478482449859795</v>
      </c>
      <c r="F21" s="52">
        <v>42.359856828714356</v>
      </c>
      <c r="G21" s="52">
        <v>6.0642806973857102</v>
      </c>
      <c r="H21" s="52">
        <v>0</v>
      </c>
      <c r="I21" s="52">
        <v>0.52039999999999997</v>
      </c>
      <c r="J21" s="53">
        <v>0</v>
      </c>
      <c r="K21" s="53">
        <f t="shared" si="0"/>
        <v>504.87057834912969</v>
      </c>
      <c r="L21" s="52">
        <v>0.63552357312520014</v>
      </c>
    </row>
    <row r="22" spans="2:1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3">
        <v>0</v>
      </c>
      <c r="K22" s="53">
        <f t="shared" si="0"/>
        <v>0</v>
      </c>
      <c r="L22" s="52">
        <v>0</v>
      </c>
    </row>
    <row r="23" spans="2:12">
      <c r="B23" s="50">
        <v>19</v>
      </c>
      <c r="C23" s="54" t="s">
        <v>57</v>
      </c>
      <c r="D23" s="52">
        <v>15.255091176160406</v>
      </c>
      <c r="E23" s="52">
        <v>17.787420809600906</v>
      </c>
      <c r="F23" s="52">
        <v>95.353274762588967</v>
      </c>
      <c r="G23" s="52">
        <v>15.516513294049984</v>
      </c>
      <c r="H23" s="52">
        <v>0</v>
      </c>
      <c r="I23" s="52">
        <v>1.5587</v>
      </c>
      <c r="J23" s="53">
        <v>0</v>
      </c>
      <c r="K23" s="53">
        <f t="shared" si="0"/>
        <v>145.47100004240025</v>
      </c>
      <c r="L23" s="52">
        <v>0.86255369880840049</v>
      </c>
    </row>
    <row r="24" spans="2:12">
      <c r="B24" s="50">
        <v>20</v>
      </c>
      <c r="C24" s="54" t="s">
        <v>58</v>
      </c>
      <c r="D24" s="52">
        <v>685.53334202650274</v>
      </c>
      <c r="E24" s="52">
        <v>132.48994067132335</v>
      </c>
      <c r="F24" s="52">
        <v>884.57050819719427</v>
      </c>
      <c r="G24" s="52">
        <v>71.809401341090563</v>
      </c>
      <c r="H24" s="52">
        <v>0</v>
      </c>
      <c r="I24" s="52">
        <v>46.57940266656059</v>
      </c>
      <c r="J24" s="53">
        <v>0</v>
      </c>
      <c r="K24" s="53">
        <f t="shared" si="0"/>
        <v>1820.9825949026715</v>
      </c>
      <c r="L24" s="52">
        <v>11.018813148811404</v>
      </c>
    </row>
    <row r="25" spans="2:12">
      <c r="B25" s="50">
        <v>21</v>
      </c>
      <c r="C25" s="51" t="s">
        <v>59</v>
      </c>
      <c r="D25" s="52">
        <v>0</v>
      </c>
      <c r="E25" s="52">
        <v>1.886965862E-4</v>
      </c>
      <c r="F25" s="52">
        <v>0.43128676758149981</v>
      </c>
      <c r="G25" s="52">
        <v>8.1970365827399999E-2</v>
      </c>
      <c r="H25" s="52">
        <v>0</v>
      </c>
      <c r="I25" s="52">
        <v>0</v>
      </c>
      <c r="J25" s="53">
        <v>0</v>
      </c>
      <c r="K25" s="53">
        <f t="shared" si="0"/>
        <v>0.5134458299950998</v>
      </c>
      <c r="L25" s="52">
        <v>1.1584751709999999E-4</v>
      </c>
    </row>
    <row r="26" spans="2:12">
      <c r="B26" s="50">
        <v>22</v>
      </c>
      <c r="C26" s="54" t="s">
        <v>60</v>
      </c>
      <c r="D26" s="52">
        <v>2.28015674482E-2</v>
      </c>
      <c r="E26" s="52">
        <v>3.9912956896000001E-3</v>
      </c>
      <c r="F26" s="52">
        <v>0.98204713357789986</v>
      </c>
      <c r="G26" s="52">
        <v>8.5082118961999995E-3</v>
      </c>
      <c r="H26" s="52">
        <v>0</v>
      </c>
      <c r="I26" s="52">
        <v>0.31359999999999999</v>
      </c>
      <c r="J26" s="53">
        <v>0</v>
      </c>
      <c r="K26" s="53">
        <f t="shared" si="0"/>
        <v>1.3309482086119</v>
      </c>
      <c r="L26" s="52">
        <v>1.28277206892E-2</v>
      </c>
    </row>
    <row r="27" spans="2:12">
      <c r="B27" s="50">
        <v>23</v>
      </c>
      <c r="C27" s="51" t="s">
        <v>61</v>
      </c>
      <c r="D27" s="52">
        <v>0</v>
      </c>
      <c r="E27" s="52">
        <v>5.9990343999999999E-6</v>
      </c>
      <c r="F27" s="52">
        <v>1.0397931033999999E-3</v>
      </c>
      <c r="G27" s="52">
        <v>0</v>
      </c>
      <c r="H27" s="52">
        <v>0</v>
      </c>
      <c r="I27" s="52">
        <v>0</v>
      </c>
      <c r="J27" s="53">
        <v>0</v>
      </c>
      <c r="K27" s="53">
        <f t="shared" si="0"/>
        <v>1.0457921378E-3</v>
      </c>
      <c r="L27" s="52">
        <v>3.3024269654000002E-3</v>
      </c>
    </row>
    <row r="28" spans="2:12">
      <c r="B28" s="50">
        <v>24</v>
      </c>
      <c r="C28" s="51" t="s">
        <v>62</v>
      </c>
      <c r="D28" s="52">
        <v>0.2080625724479</v>
      </c>
      <c r="E28" s="52">
        <v>2.2273155862000001E-3</v>
      </c>
      <c r="F28" s="52">
        <v>2.7407315148530014</v>
      </c>
      <c r="G28" s="52">
        <v>5.2704687965399996E-2</v>
      </c>
      <c r="H28" s="52">
        <v>0</v>
      </c>
      <c r="I28" s="52">
        <v>0.1333</v>
      </c>
      <c r="J28" s="53">
        <v>0</v>
      </c>
      <c r="K28" s="53">
        <f t="shared" si="0"/>
        <v>3.1370260908525016</v>
      </c>
      <c r="L28" s="52">
        <v>1.85512752755E-2</v>
      </c>
    </row>
    <row r="29" spans="2:12">
      <c r="B29" s="50">
        <v>25</v>
      </c>
      <c r="C29" s="54" t="s">
        <v>63</v>
      </c>
      <c r="D29" s="52">
        <v>265.44922353354247</v>
      </c>
      <c r="E29" s="52">
        <v>6.7955284257118054</v>
      </c>
      <c r="F29" s="52">
        <v>197.80558182964231</v>
      </c>
      <c r="G29" s="52">
        <v>15.91449698620427</v>
      </c>
      <c r="H29" s="52">
        <v>0</v>
      </c>
      <c r="I29" s="52">
        <v>2.7648999999999999</v>
      </c>
      <c r="J29" s="53">
        <v>0</v>
      </c>
      <c r="K29" s="53">
        <f t="shared" si="0"/>
        <v>488.72973077510079</v>
      </c>
      <c r="L29" s="52">
        <v>1.6573967532232987</v>
      </c>
    </row>
    <row r="30" spans="2:12">
      <c r="B30" s="50">
        <v>26</v>
      </c>
      <c r="C30" s="54" t="s">
        <v>64</v>
      </c>
      <c r="D30" s="52">
        <v>13.855923709089396</v>
      </c>
      <c r="E30" s="52">
        <v>2.2243260663009989</v>
      </c>
      <c r="F30" s="52">
        <v>35.958916827262058</v>
      </c>
      <c r="G30" s="52">
        <v>7.2769564050282014</v>
      </c>
      <c r="H30" s="52">
        <v>0</v>
      </c>
      <c r="I30" s="52">
        <v>0.75449999999999995</v>
      </c>
      <c r="J30" s="53">
        <v>0</v>
      </c>
      <c r="K30" s="53">
        <f t="shared" si="0"/>
        <v>60.070623007680659</v>
      </c>
      <c r="L30" s="52">
        <v>0.56919979037040036</v>
      </c>
    </row>
    <row r="31" spans="2:12">
      <c r="B31" s="50">
        <v>27</v>
      </c>
      <c r="C31" s="54" t="s">
        <v>15</v>
      </c>
      <c r="D31" s="52">
        <v>0.27955499262060002</v>
      </c>
      <c r="E31" s="52">
        <v>2.12229884137E-2</v>
      </c>
      <c r="F31" s="52">
        <v>2.1334989096834023</v>
      </c>
      <c r="G31" s="52">
        <v>5.5124610103000009E-2</v>
      </c>
      <c r="H31" s="52">
        <v>0</v>
      </c>
      <c r="I31" s="52">
        <v>1.1116999999999999</v>
      </c>
      <c r="J31" s="53">
        <v>0</v>
      </c>
      <c r="K31" s="53">
        <f t="shared" si="0"/>
        <v>3.6011015008207021</v>
      </c>
      <c r="L31" s="52">
        <v>6.6734233689200007E-2</v>
      </c>
    </row>
    <row r="32" spans="2:12">
      <c r="B32" s="50">
        <v>28</v>
      </c>
      <c r="C32" s="54" t="s">
        <v>65</v>
      </c>
      <c r="D32" s="52">
        <v>4.4148375517099998E-2</v>
      </c>
      <c r="E32" s="52">
        <v>1.7935635516E-3</v>
      </c>
      <c r="F32" s="52">
        <v>0.95218397837100033</v>
      </c>
      <c r="G32" s="52">
        <v>4.2955145826700007E-2</v>
      </c>
      <c r="H32" s="52">
        <v>0</v>
      </c>
      <c r="I32" s="52">
        <v>0</v>
      </c>
      <c r="J32" s="53">
        <v>0</v>
      </c>
      <c r="K32" s="53">
        <f t="shared" si="0"/>
        <v>1.0410810632664003</v>
      </c>
      <c r="L32" s="52">
        <v>4.6606673413499999E-2</v>
      </c>
    </row>
    <row r="33" spans="2:12">
      <c r="B33" s="50">
        <v>29</v>
      </c>
      <c r="C33" s="54" t="s">
        <v>66</v>
      </c>
      <c r="D33" s="52">
        <v>5.2243539683409006</v>
      </c>
      <c r="E33" s="52">
        <v>2.3338598552697993</v>
      </c>
      <c r="F33" s="52">
        <v>30.534960878011702</v>
      </c>
      <c r="G33" s="52">
        <v>2.9449734422919014</v>
      </c>
      <c r="H33" s="52">
        <v>0</v>
      </c>
      <c r="I33" s="52">
        <v>0.22239999999999999</v>
      </c>
      <c r="J33" s="53">
        <v>0</v>
      </c>
      <c r="K33" s="53">
        <f t="shared" si="0"/>
        <v>41.260548143914306</v>
      </c>
      <c r="L33" s="52">
        <v>0.51352776206110007</v>
      </c>
    </row>
    <row r="34" spans="2:12">
      <c r="B34" s="50">
        <v>30</v>
      </c>
      <c r="C34" s="54" t="s">
        <v>67</v>
      </c>
      <c r="D34" s="52">
        <v>11.435978012026299</v>
      </c>
      <c r="E34" s="52">
        <v>1.0682105298233</v>
      </c>
      <c r="F34" s="52">
        <v>59.040580570966739</v>
      </c>
      <c r="G34" s="52">
        <v>6.3740935070586069</v>
      </c>
      <c r="H34" s="52">
        <v>0</v>
      </c>
      <c r="I34" s="52">
        <v>1.2040999999999999</v>
      </c>
      <c r="J34" s="53">
        <v>0</v>
      </c>
      <c r="K34" s="53">
        <f t="shared" si="0"/>
        <v>79.12296261987494</v>
      </c>
      <c r="L34" s="52">
        <v>1.0326663458491991</v>
      </c>
    </row>
    <row r="35" spans="2:12">
      <c r="B35" s="50">
        <v>31</v>
      </c>
      <c r="C35" s="51" t="s">
        <v>68</v>
      </c>
      <c r="D35" s="52">
        <v>0.35650694648270004</v>
      </c>
      <c r="E35" s="52">
        <v>0.33534790403439996</v>
      </c>
      <c r="F35" s="52">
        <v>1.0935687912002006</v>
      </c>
      <c r="G35" s="52">
        <v>0.18144220582639997</v>
      </c>
      <c r="H35" s="52">
        <v>0</v>
      </c>
      <c r="I35" s="52">
        <v>0</v>
      </c>
      <c r="J35" s="53">
        <v>0</v>
      </c>
      <c r="K35" s="53">
        <f t="shared" si="0"/>
        <v>1.9668658475437006</v>
      </c>
      <c r="L35" s="52">
        <v>7.0708168413299993E-2</v>
      </c>
    </row>
    <row r="36" spans="2:12">
      <c r="B36" s="50">
        <v>32</v>
      </c>
      <c r="C36" s="54" t="s">
        <v>69</v>
      </c>
      <c r="D36" s="52">
        <v>40.329133478368632</v>
      </c>
      <c r="E36" s="52">
        <v>15.429650188781196</v>
      </c>
      <c r="F36" s="52">
        <v>87.995861474654404</v>
      </c>
      <c r="G36" s="52">
        <v>12.010109548130149</v>
      </c>
      <c r="H36" s="52">
        <v>0</v>
      </c>
      <c r="I36" s="52">
        <v>1.9883999999999999</v>
      </c>
      <c r="J36" s="53">
        <v>0</v>
      </c>
      <c r="K36" s="53">
        <f t="shared" si="0"/>
        <v>157.75315468993441</v>
      </c>
      <c r="L36" s="52">
        <v>2.0850261057517021</v>
      </c>
    </row>
    <row r="37" spans="2:12">
      <c r="B37" s="50">
        <v>33</v>
      </c>
      <c r="C37" s="54" t="s">
        <v>114</v>
      </c>
      <c r="D37" s="52">
        <v>106.54422934769964</v>
      </c>
      <c r="E37" s="52">
        <v>12.699834580155922</v>
      </c>
      <c r="F37" s="52">
        <v>99.164517923445842</v>
      </c>
      <c r="G37" s="52">
        <v>9.5927956359444853</v>
      </c>
      <c r="H37" s="52">
        <v>0</v>
      </c>
      <c r="I37" s="52">
        <v>0.78920000000000001</v>
      </c>
      <c r="J37" s="53">
        <v>0</v>
      </c>
      <c r="K37" s="53">
        <f t="shared" si="0"/>
        <v>228.79057748724588</v>
      </c>
      <c r="L37" s="52">
        <v>1.6713815636321012</v>
      </c>
    </row>
    <row r="38" spans="2:12">
      <c r="B38" s="50">
        <v>34</v>
      </c>
      <c r="C38" s="54" t="s">
        <v>70</v>
      </c>
      <c r="D38" s="52">
        <v>0.29284055049188862</v>
      </c>
      <c r="E38" s="52">
        <v>2.6498739310100002E-2</v>
      </c>
      <c r="F38" s="52">
        <v>4.6623939471936993</v>
      </c>
      <c r="G38" s="52">
        <v>1.5657826183070003</v>
      </c>
      <c r="H38" s="52">
        <v>0</v>
      </c>
      <c r="I38" s="52">
        <v>5.0500000000000003E-2</v>
      </c>
      <c r="J38" s="53">
        <v>0</v>
      </c>
      <c r="K38" s="53">
        <f t="shared" si="0"/>
        <v>6.5980158553026884</v>
      </c>
      <c r="L38" s="52">
        <v>7.2466785861000005E-3</v>
      </c>
    </row>
    <row r="39" spans="2:12">
      <c r="B39" s="50">
        <v>35</v>
      </c>
      <c r="C39" s="54" t="s">
        <v>71</v>
      </c>
      <c r="D39" s="52">
        <v>21.734409825669811</v>
      </c>
      <c r="E39" s="52">
        <v>34.072443657410304</v>
      </c>
      <c r="F39" s="52">
        <v>194.39756628082469</v>
      </c>
      <c r="G39" s="52">
        <v>23.451476677942544</v>
      </c>
      <c r="H39" s="52">
        <v>0</v>
      </c>
      <c r="I39" s="52">
        <v>1.4744999999999997</v>
      </c>
      <c r="J39" s="53">
        <v>0</v>
      </c>
      <c r="K39" s="53">
        <f t="shared" si="0"/>
        <v>275.13039644184732</v>
      </c>
      <c r="L39" s="52">
        <v>1.7504433207594012</v>
      </c>
    </row>
    <row r="40" spans="2:12">
      <c r="B40" s="50">
        <v>36</v>
      </c>
      <c r="C40" s="54" t="s">
        <v>72</v>
      </c>
      <c r="D40" s="52">
        <v>4.0758621140336002</v>
      </c>
      <c r="E40" s="52">
        <v>2.7375049648948009</v>
      </c>
      <c r="F40" s="52">
        <v>14.729191655657999</v>
      </c>
      <c r="G40" s="52">
        <v>0.98445922795950014</v>
      </c>
      <c r="H40" s="52">
        <v>0</v>
      </c>
      <c r="I40" s="52">
        <v>0</v>
      </c>
      <c r="J40" s="53">
        <v>0</v>
      </c>
      <c r="K40" s="53">
        <f t="shared" si="0"/>
        <v>22.527017962545901</v>
      </c>
      <c r="L40" s="52">
        <v>0.3397612828581002</v>
      </c>
    </row>
    <row r="41" spans="2:12">
      <c r="B41" s="50">
        <v>37</v>
      </c>
      <c r="C41" s="54" t="s">
        <v>73</v>
      </c>
      <c r="D41" s="52">
        <v>39.780335791611826</v>
      </c>
      <c r="E41" s="52">
        <v>15.441099051121094</v>
      </c>
      <c r="F41" s="52">
        <v>123.8464554046037</v>
      </c>
      <c r="G41" s="52">
        <v>17.556583053674498</v>
      </c>
      <c r="H41" s="52">
        <v>0</v>
      </c>
      <c r="I41" s="52">
        <v>4.9256000000000002</v>
      </c>
      <c r="J41" s="53">
        <v>0</v>
      </c>
      <c r="K41" s="53">
        <f t="shared" si="0"/>
        <v>201.55007330101111</v>
      </c>
      <c r="L41" s="52">
        <v>3.1018123350377991</v>
      </c>
    </row>
    <row r="42" spans="2:12" s="59" customFormat="1" ht="15">
      <c r="B42" s="49" t="s">
        <v>11</v>
      </c>
      <c r="C42" s="55"/>
      <c r="D42" s="56">
        <f t="shared" ref="D42:L42" si="1">SUM(D5:D41)</f>
        <v>2175.1976019778308</v>
      </c>
      <c r="E42" s="57">
        <f>SUM(E5:E41)</f>
        <v>353.99309508957509</v>
      </c>
      <c r="F42" s="57">
        <f t="shared" si="1"/>
        <v>2387.7547511623115</v>
      </c>
      <c r="G42" s="57">
        <f>SUM(G5:G41)</f>
        <v>254.43490378185595</v>
      </c>
      <c r="H42" s="58">
        <f t="shared" si="1"/>
        <v>0</v>
      </c>
      <c r="I42" s="58">
        <f t="shared" si="1"/>
        <v>70.275002666560582</v>
      </c>
      <c r="J42" s="58">
        <f t="shared" si="1"/>
        <v>0</v>
      </c>
      <c r="K42" s="58">
        <f t="shared" si="1"/>
        <v>5241.6553546781342</v>
      </c>
      <c r="L42" s="58">
        <f t="shared" si="1"/>
        <v>33.62446483334751</v>
      </c>
    </row>
    <row r="43" spans="2:12">
      <c r="B43" s="48" t="s">
        <v>89</v>
      </c>
      <c r="K43" s="62"/>
    </row>
    <row r="44" spans="2:12">
      <c r="K44" s="60"/>
      <c r="L44" s="60"/>
    </row>
    <row r="45" spans="2:12" s="60" customFormat="1"/>
    <row r="46" spans="2:12" s="60" customFormat="1"/>
    <row r="47" spans="2:12" s="60" customFormat="1"/>
    <row r="48" spans="2:12">
      <c r="I48" s="60"/>
    </row>
    <row r="49" spans="9:9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imf0357</cp:lastModifiedBy>
  <cp:lastPrinted>2014-03-24T10:58:12Z</cp:lastPrinted>
  <dcterms:created xsi:type="dcterms:W3CDTF">2014-01-06T04:43:23Z</dcterms:created>
  <dcterms:modified xsi:type="dcterms:W3CDTF">2020-03-09T08:46:16Z</dcterms:modified>
</cp:coreProperties>
</file>